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Ostatní a vedlejší n..." sheetId="2" r:id="rId2"/>
    <sheet name="01 - Architektonicko-sta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Ostatní a vedlejší n...'!$C$122:$K$148</definedName>
    <definedName name="_xlnm.Print_Area" localSheetId="1">'00 - Ostatní a vedlejší n...'!$C$4:$J$76,'00 - Ostatní a vedlejší n...'!$C$82:$J$104,'00 - Ostatní a vedlejší n...'!$C$110:$J$148</definedName>
    <definedName name="_xlnm.Print_Titles" localSheetId="1">'00 - Ostatní a vedlejší n...'!$122:$122</definedName>
    <definedName name="_xlnm._FilterDatabase" localSheetId="2" hidden="1">'01 - Architektonicko-stav...'!$C$117:$K$197</definedName>
    <definedName name="_xlnm.Print_Area" localSheetId="2">'01 - Architektonicko-stav...'!$C$4:$J$76,'01 - Architektonicko-stav...'!$C$82:$J$99,'01 - Architektonicko-stav...'!$C$105:$J$197</definedName>
    <definedName name="_xlnm.Print_Titles" localSheetId="2">'01 - Architektonicko-stav...'!$117:$117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41"/>
  <c r="BH141"/>
  <c r="BG141"/>
  <c r="BF141"/>
  <c r="T141"/>
  <c r="R141"/>
  <c r="P141"/>
  <c r="BI140"/>
  <c r="BH140"/>
  <c r="BG140"/>
  <c r="BF140"/>
  <c r="T140"/>
  <c r="R140"/>
  <c r="P140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2" r="J145"/>
  <c r="J37"/>
  <c r="J36"/>
  <c i="1" r="AY95"/>
  <c i="2" r="J35"/>
  <c i="1" r="AX95"/>
  <c i="2" r="BI147"/>
  <c r="BH147"/>
  <c r="BG147"/>
  <c r="BF147"/>
  <c r="T147"/>
  <c r="T146"/>
  <c r="R147"/>
  <c r="R146"/>
  <c r="P147"/>
  <c r="P146"/>
  <c r="J102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7"/>
  <c r="E7"/>
  <c r="E85"/>
  <c i="1" r="L90"/>
  <c r="AM90"/>
  <c r="AM89"/>
  <c r="L89"/>
  <c r="AM87"/>
  <c r="L87"/>
  <c r="L85"/>
  <c r="L84"/>
  <c i="2" r="BK134"/>
  <c r="J127"/>
  <c r="BK143"/>
  <c i="3" r="BK141"/>
  <c r="BK178"/>
  <c i="2" r="J143"/>
  <c r="J126"/>
  <c r="BK139"/>
  <c i="3" r="J183"/>
  <c r="J193"/>
  <c i="2" r="BK144"/>
  <c r="BK147"/>
  <c i="3" r="BK197"/>
  <c r="BK183"/>
  <c r="J178"/>
  <c i="2" r="J147"/>
  <c r="J128"/>
  <c r="BK127"/>
  <c i="3" r="J140"/>
  <c r="J121"/>
  <c r="J182"/>
  <c i="2" r="J144"/>
  <c i="1" r="AS94"/>
  <c i="3" r="BK188"/>
  <c r="J197"/>
  <c r="J141"/>
  <c i="2" r="J141"/>
  <c r="J134"/>
  <c r="J130"/>
  <c i="3" r="BK193"/>
  <c r="BK140"/>
  <c i="2" r="BK141"/>
  <c r="BK130"/>
  <c r="J139"/>
  <c i="3" r="BK121"/>
  <c r="J188"/>
  <c r="BK195"/>
  <c i="2" r="BK137"/>
  <c r="BK126"/>
  <c r="J137"/>
  <c r="BK128"/>
  <c i="3" r="BK182"/>
  <c r="J195"/>
  <c i="2" l="1" r="R136"/>
  <c r="R132"/>
  <c r="T125"/>
  <c r="T124"/>
  <c r="P125"/>
  <c r="P124"/>
  <c i="3" r="P120"/>
  <c r="P119"/>
  <c r="P118"/>
  <c i="1" r="AU96"/>
  <c i="2" r="R125"/>
  <c r="R124"/>
  <c i="3" r="R120"/>
  <c r="R119"/>
  <c r="R118"/>
  <c i="2" r="P136"/>
  <c r="P132"/>
  <c i="3" r="BK120"/>
  <c r="BK119"/>
  <c r="BK118"/>
  <c r="J118"/>
  <c i="2" r="BK136"/>
  <c r="J136"/>
  <c r="J101"/>
  <c r="BK125"/>
  <c r="BK124"/>
  <c r="T136"/>
  <c r="T132"/>
  <c i="3" r="T120"/>
  <c r="T119"/>
  <c r="T118"/>
  <c i="2" r="BK133"/>
  <c r="J133"/>
  <c r="J100"/>
  <c r="BK146"/>
  <c r="J146"/>
  <c r="J103"/>
  <c i="3" r="J89"/>
  <c r="J115"/>
  <c i="2" r="J125"/>
  <c r="J98"/>
  <c i="3" r="J114"/>
  <c r="BE140"/>
  <c r="BE197"/>
  <c i="2" r="J124"/>
  <c r="J97"/>
  <c i="3" r="F92"/>
  <c r="BE121"/>
  <c r="BE183"/>
  <c r="BE188"/>
  <c i="2" r="BK132"/>
  <c r="J132"/>
  <c r="J99"/>
  <c i="3" r="E85"/>
  <c r="F114"/>
  <c r="BE141"/>
  <c r="BE193"/>
  <c r="BE182"/>
  <c r="BE195"/>
  <c r="BE178"/>
  <c i="2" r="E113"/>
  <c r="F120"/>
  <c r="BE137"/>
  <c r="BE141"/>
  <c r="BE144"/>
  <c r="F119"/>
  <c r="J120"/>
  <c r="BE126"/>
  <c r="J119"/>
  <c r="BE134"/>
  <c r="BE139"/>
  <c r="J89"/>
  <c r="BE127"/>
  <c r="BE128"/>
  <c r="BE143"/>
  <c r="BE130"/>
  <c r="BE147"/>
  <c r="F35"/>
  <c i="1" r="BB95"/>
  <c i="3" r="F36"/>
  <c i="1" r="BC96"/>
  <c i="2" r="F36"/>
  <c i="1" r="BC95"/>
  <c i="3" r="F34"/>
  <c i="1" r="BA96"/>
  <c i="2" r="F37"/>
  <c i="1" r="BD95"/>
  <c i="3" r="J30"/>
  <c i="2" r="J34"/>
  <c i="1" r="AW95"/>
  <c i="3" r="F37"/>
  <c i="1" r="BD96"/>
  <c i="2" r="F34"/>
  <c i="1" r="BA95"/>
  <c i="3" r="F35"/>
  <c i="1" r="BB96"/>
  <c i="3" r="J34"/>
  <c i="1" r="AW96"/>
  <c i="2" l="1" r="R123"/>
  <c r="P123"/>
  <c i="1" r="AU95"/>
  <c i="2" r="T123"/>
  <c i="1" r="AG96"/>
  <c i="3" r="J96"/>
  <c r="J119"/>
  <c r="J97"/>
  <c r="J120"/>
  <c r="J98"/>
  <c i="2" r="BK123"/>
  <c r="J123"/>
  <c i="1" r="AU94"/>
  <c r="BC94"/>
  <c r="W32"/>
  <c i="2" r="F33"/>
  <c i="1" r="AZ95"/>
  <c i="2" r="J33"/>
  <c i="1" r="AV95"/>
  <c r="AT95"/>
  <c r="BA94"/>
  <c r="W30"/>
  <c r="BB94"/>
  <c r="W31"/>
  <c i="3" r="F33"/>
  <c i="1" r="AZ96"/>
  <c r="BD94"/>
  <c r="W33"/>
  <c i="2" r="J30"/>
  <c i="1" r="AG95"/>
  <c r="AG94"/>
  <c r="AK26"/>
  <c i="3" r="J33"/>
  <c i="1" r="AV96"/>
  <c r="AT96"/>
  <c r="AN96"/>
  <c l="1" r="AN95"/>
  <c i="2" r="J96"/>
  <c i="3" r="J39"/>
  <c i="2" r="J39"/>
  <c i="1" r="AW94"/>
  <c r="AK30"/>
  <c r="AZ94"/>
  <c r="W29"/>
  <c r="AX94"/>
  <c r="AY94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<sst xmlns="http://schemas.openxmlformats.org/spreadsheetml/2006/main">
  <si>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</si>
  <si>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</si>
  <si>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</si>
  <si>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</si>
  <si>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</si>
  <si>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{5197575b-8fc9-4146-85dc-c31569768f7c}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</si>
  <si>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</si>
  <si>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</si>
  <si>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</si>
  <si>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</si>
  <si>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</si>
  <si>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</si>
  <si>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</si>
  <si>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</si>
  <si>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02_25b-05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</si>
  <si>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</si>
  <si>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</si>
  <si>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Grasmanka - Jičina, ř. km 5,485 - 6,200, odtěžení nánosů</t>
  </si>
  <si>
    <t>KSO:</t>
  </si>
  <si>
    <t>CC-CZ:</t>
  </si>
  <si>
    <t>Místo:</t>
  </si>
  <si>
    <t xml:space="preserve"> </t>
  </si>
  <si>
    <t>Datum:</t>
  </si>
  <si>
    <t>22. 5. 2025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</si>
  <si>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</si>
  <si>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</si>
  <si>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</si>
  <si>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</si>
  <si>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</si>
  <si>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</si>
  <si>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</si>
  <si>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</si>
  <si>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</si>
  <si>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</si>
  <si>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</si>
  <si>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</si>
  <si>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</si>
  <si>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</si>
  <si>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</si>
  <si>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</si>
  <si>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</si>
  <si>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</si>
  <si>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</si>
  <si>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</si>
  <si>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</si>
  <si>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</si>
  <si>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</si>
  <si>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</si>
  <si>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</si>
  <si>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</si>
  <si>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</si>
  <si>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</si>
  <si>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</si>
  <si>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</si>
  <si>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</si>
  <si>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</si>
  <si>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</si>
  <si>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</si>
  <si>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</si>
  <si>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</si>
  <si>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</si>
  <si>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</si>
  <si>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</si>
  <si>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</si>
  <si>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</si>
  <si>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</si>
  <si>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</si>
  <si>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</si>
  <si>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</si>
  <si>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</si>
  <si>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</si>
  <si>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</si>
  <si>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</si>
  <si>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</si>
  <si>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</si>
  <si>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</si>
  <si>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</si>
  <si>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</si>
  <si>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</si>
  <si>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</si>
  <si>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a vedlejší náklady stavby</t>
  </si>
  <si>
    <t>STA</t>
  </si>
  <si>
    <t>1</t>
  </si>
  <si>
    <t>{c98ff003-42f6-4cc8-bc96-cd477e1f485c}</t>
  </si>
  <si>
    <t>2</t>
  </si>
  <si>
    <t>01</t>
  </si>
  <si>
    <t>Architektonicko-stavební řešení</t>
  </si>
  <si>
    <t>{b1458242-a804-4d5c-b83b-c7bf13791313}</t>
  </si>
  <si>
    <t>KRYCÍ LIST SOUPISU PRACÍ</t>
  </si>
  <si>
    <t>Objekt:</t>
  </si>
  <si>
    <t>00 - Ostatní a vedlejší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</si>
  <si>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</si>
  <si>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</si>
  <si>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</si>
  <si>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</si>
  <si>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</si>
  <si>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</si>
  <si>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O01 - Ostatní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</si>
  <si>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</si>
  <si>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</si>
  <si>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</si>
  <si>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</si>
  <si>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</si>
  <si>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</si>
  <si>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</si>
  <si>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</si>
  <si>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</si>
  <si>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</si>
  <si>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</si>
  <si>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</si>
  <si>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</si>
  <si>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</si>
  <si>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</si>
  <si>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</si>
  <si>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</si>
  <si>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</si>
  <si>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</si>
  <si>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</si>
  <si>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</si>
  <si>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O01</t>
  </si>
  <si>
    <t>Ostatní náklady</t>
  </si>
  <si>
    <t>K</t>
  </si>
  <si>
    <t>13014</t>
  </si>
  <si>
    <t>PD skutečného provedení</t>
  </si>
  <si>
    <t>sada</t>
  </si>
  <si>
    <t>4</t>
  </si>
  <si>
    <t>-1331145005</t>
  </si>
  <si>
    <t>1302</t>
  </si>
  <si>
    <t>Náklady na vytýčení a zabezpečení inženýrských sítí</t>
  </si>
  <si>
    <t>-930029884</t>
  </si>
  <si>
    <t>3</t>
  </si>
  <si>
    <t>005211030R</t>
  </si>
  <si>
    <t>Přechodné dopravní značení vč.návrhu a projednání na příslušném DI PČR a následné realizace, pronájmu a odstranění - popis a specifikace viz PD, TZ</t>
  </si>
  <si>
    <t>Soubor</t>
  </si>
  <si>
    <t>-398298653</t>
  </si>
  <si>
    <t>P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</si>
  <si>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</si>
  <si>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049002000</t>
  </si>
  <si>
    <t>Ostatní inženýrská činnost</t>
  </si>
  <si>
    <t>kpl</t>
  </si>
  <si>
    <t>1253598649</t>
  </si>
  <si>
    <t>Poznámka k položce:_x000d_
fotodokumentace stavby</t>
  </si>
  <si>
    <t>VRN</t>
  </si>
  <si>
    <t>Vedlejší rozpočtové náklady</t>
  </si>
  <si>
    <t>5</t>
  </si>
  <si>
    <t>VRN2</t>
  </si>
  <si>
    <t>Příprava staveniště</t>
  </si>
  <si>
    <t>021002000</t>
  </si>
  <si>
    <t>Záchranné práce</t>
  </si>
  <si>
    <t>-2038718232</t>
  </si>
  <si>
    <t>Poznámka k položce:_x000d_
slovení rybí obsádky</t>
  </si>
  <si>
    <t>VRN3</t>
  </si>
  <si>
    <t>Zařízení staveniště</t>
  </si>
  <si>
    <t>6</t>
  </si>
  <si>
    <t>005121016R</t>
  </si>
  <si>
    <t>Vybudování zařízení staveniště pro JKSO 827</t>
  </si>
  <si>
    <t>1574103403</t>
  </si>
  <si>
    <t>Poznámka k položce:_x000d_
Vybudování zpevněných ploch pro skladování materiálu, doprava a osazení kontejnerů pro skladování._x000d_
Sejmutí ornice, hrubá úprava terénu a zpevnění ploch pro osazení objektů sociálního zařízení staveniště a kanceláří stavby._x000d_
Doprava a osazení mobilních buněk sociálního zařízení – umývárny, toalety, šatny._x000d_
Doprava a osazení kanceláří stavby a technického dozoru._x000d_
Doprava a osazení lávek pro chodce do 2 m délky, mostů do 5 délky._x000d_
Zřízení osvětlení staveniště (včetně stožárů a osvětlovacích těles)._x000d_
Zřízení dočasných ochranných zařízení (plachty, stěny, stany), jestliže jsou vyžadovány technologií montáže._x000d_
Náhradní zdroj elektrické energie.</t>
  </si>
  <si>
    <t>7</t>
  </si>
  <si>
    <t>005121026R</t>
  </si>
  <si>
    <t>Provoz zařízení staveniště pro JKSO 827</t>
  </si>
  <si>
    <t>-1208448319</t>
  </si>
  <si>
    <t>Poznámka k položce:_x000d_
Opotřebení nebo pronájem skladovacích kontejnerů._x000d_
Opotřebení a údržba nebo pronájem sociálního zařízení – umývárny, toalety, šatny._x000d_
Opotřebení nebo pronájem kanceláří stavby a technického dozoru._x000d_
Opotřebení lávek pro chodce do 2 m délky, mostů do 5 délky._x000d_
Spotřeba vody a elektrické energie pro potřebu sociálních zařízení a kanceláří stavby._x000d_
Pronájem, opotřebení a spotřeba pohonných hmot náhradního zdroje elektrické energie._x000d_
Úklid v prostorách sociálního zařízení a kanceláří stavby._x000d_
Opotřebení dočasných ochranných zařízení (plachty, stěny, stany)._x000d_
Spotřeba vody a elektrické energie, nebo pohonných hmot pro potřebu sociálních zařízení a kanceláří stavby.</t>
  </si>
  <si>
    <t>8</t>
  </si>
  <si>
    <t>005121036R</t>
  </si>
  <si>
    <t>Odstranění zařízení staveniště pro JKSO 827</t>
  </si>
  <si>
    <t>-683487280</t>
  </si>
  <si>
    <t>Poznámka k položce:_x000d_
Odvoz kontejnerů pro skladování a uvedení zpevněných ploch pro skladování do původního stavu._x000d_
Uvedení zpevněných ploch pro osazení objektů sociálního zařízení staveniště a kanceláří stavby do původního stavu._x000d_
Případné ohumusování._x000d_
Odvoz mobilních buněk sociálního zařízení, nebo uvedení do původního stavu prostor pronajatých._x000d_
Odvoz mobilních kanceláří stavby a technického dozoru, nebo uvedení do původního stavu prostor pronajatých._x000d_
Odvoz provizorních mostů a lávek._x000d_
Zrušení vnitrostaveništního rozvodu energie včetně rozvaděčů a osvětlení staveniště (včetně stožárů a osvětlovacích těles)._x000d_
Odvoz náhradního zdroje.</t>
  </si>
  <si>
    <t>9</t>
  </si>
  <si>
    <t>130010</t>
  </si>
  <si>
    <t>Oprava,údržba a průběžné čištění všech dotčených komunikací po dobu stavby</t>
  </si>
  <si>
    <t>992929712</t>
  </si>
  <si>
    <t>10</t>
  </si>
  <si>
    <t>13004</t>
  </si>
  <si>
    <t>Inženýrská a kompletační činnost</t>
  </si>
  <si>
    <t>475457259</t>
  </si>
  <si>
    <t>VRN4</t>
  </si>
  <si>
    <t>Inženýrská činnost</t>
  </si>
  <si>
    <t>VRN7</t>
  </si>
  <si>
    <t>Provozní vlivy</t>
  </si>
  <si>
    <t>11</t>
  </si>
  <si>
    <t>079002000</t>
  </si>
  <si>
    <t>Ostatní provozní vlivy</t>
  </si>
  <si>
    <t>-926981397</t>
  </si>
  <si>
    <t>Poznámka k položce:_x000d_
čištění a údržba komunikací</t>
  </si>
  <si>
    <t>01 - Architektonicko-stavební řešení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</si>
  <si>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 </t>
  </si>
  <si>
    <t>HSV - Práce a dodávky HSV</t>
  </si>
  <si>
    <t xml:space="preserve">    1 - Zemní práce</t>
  </si>
  <si>
    <t>HSV</t>
  </si>
  <si>
    <t>Práce a dodávky HSV</t>
  </si>
  <si>
    <t>Zemní práce</t>
  </si>
  <si>
    <t>124253100</t>
  </si>
  <si>
    <t>Vykopávky pro koryta vodotečí v hornině třídy těžitelnosti I skupiny 3 objem do 100 m3 strojně</t>
  </si>
  <si>
    <t>m3</t>
  </si>
  <si>
    <t>609212763</t>
  </si>
  <si>
    <t>VV</t>
  </si>
  <si>
    <t>popis a sepcifikace viz PD, TZ</t>
  </si>
  <si>
    <t>odstranění nánosů</t>
  </si>
  <si>
    <t xml:space="preserve">úsek </t>
  </si>
  <si>
    <t>3T2</t>
  </si>
  <si>
    <t>39,20</t>
  </si>
  <si>
    <t>7T4</t>
  </si>
  <si>
    <t>7,20</t>
  </si>
  <si>
    <t>9T5</t>
  </si>
  <si>
    <t>51,00</t>
  </si>
  <si>
    <t>11T6</t>
  </si>
  <si>
    <t>18,40</t>
  </si>
  <si>
    <t>12M6</t>
  </si>
  <si>
    <t>0,20</t>
  </si>
  <si>
    <t>17T9</t>
  </si>
  <si>
    <t>57,50</t>
  </si>
  <si>
    <t>19T10</t>
  </si>
  <si>
    <t>16,40</t>
  </si>
  <si>
    <t>Součet</t>
  </si>
  <si>
    <t>124253119</t>
  </si>
  <si>
    <t xml:space="preserve">Příplatek k vykopávkám pro koryta vodotečí v hornině třídy těžitelnosti I skupiny 3 v tekoucí vodě </t>
  </si>
  <si>
    <t>1191627410</t>
  </si>
  <si>
    <t>12900R</t>
  </si>
  <si>
    <t>Příplatek za ztížení odkopávky nebo prokopávky - ruční výkop</t>
  </si>
  <si>
    <t>1746322408</t>
  </si>
  <si>
    <t>1T1</t>
  </si>
  <si>
    <t>7,10</t>
  </si>
  <si>
    <t>2M1</t>
  </si>
  <si>
    <t>1,70</t>
  </si>
  <si>
    <t>4M2</t>
  </si>
  <si>
    <t>1,30</t>
  </si>
  <si>
    <t>5T3</t>
  </si>
  <si>
    <t>1,20</t>
  </si>
  <si>
    <t>6M3</t>
  </si>
  <si>
    <t>0,1</t>
  </si>
  <si>
    <t>8M4</t>
  </si>
  <si>
    <t>2,30</t>
  </si>
  <si>
    <t>10M5</t>
  </si>
  <si>
    <t>13T7</t>
  </si>
  <si>
    <t>60,70</t>
  </si>
  <si>
    <t>14M7</t>
  </si>
  <si>
    <t>2,70</t>
  </si>
  <si>
    <t>15T8</t>
  </si>
  <si>
    <t>69,40</t>
  </si>
  <si>
    <t>16M8</t>
  </si>
  <si>
    <t>18M9</t>
  </si>
  <si>
    <t>2,90</t>
  </si>
  <si>
    <t>20M10</t>
  </si>
  <si>
    <t>2,40</t>
  </si>
  <si>
    <t>21T11</t>
  </si>
  <si>
    <t>105,50</t>
  </si>
  <si>
    <t>22M11</t>
  </si>
  <si>
    <t>0,30</t>
  </si>
  <si>
    <t>23T12</t>
  </si>
  <si>
    <t>36,40</t>
  </si>
  <si>
    <t>12425R</t>
  </si>
  <si>
    <t xml:space="preserve">Příplatek k vykopávkám ručním v hornině třídy těžitelnosti I skupiny 3 v tekoucí vodě </t>
  </si>
  <si>
    <t>1833048841</t>
  </si>
  <si>
    <t>popis a spcifikace viz PD, TZ</t>
  </si>
  <si>
    <t>294,40</t>
  </si>
  <si>
    <t>162211311</t>
  </si>
  <si>
    <t>Vodorovné přemístění výkopku z horniny třídy těžitelnosti I skupiny 1 až 3 stavebním kolečkem do 10 m</t>
  </si>
  <si>
    <t>-1733206157</t>
  </si>
  <si>
    <t>162211319</t>
  </si>
  <si>
    <t>Příplatek k vodorovnému přemístění výkopku z horniny třídy těžitelnosti I skupiny 1 až 3 stavebním kolečkem za každých dalších 10 m</t>
  </si>
  <si>
    <t>1114367118</t>
  </si>
  <si>
    <t>popis a specifikace viz PD, TZ</t>
  </si>
  <si>
    <t>za každých 10 m navíc = do 100 m = 9x</t>
  </si>
  <si>
    <t>294,40*9</t>
  </si>
  <si>
    <t>162751117</t>
  </si>
  <si>
    <t>Vodorovné přemístění přes 9 000 do 10000 m výkopku/sypaniny z horniny třídy těžitelnosti I skupiny 1 až 3</t>
  </si>
  <si>
    <t>1400744950</t>
  </si>
  <si>
    <t>odvoz vykopávek na skládku do 12km</t>
  </si>
  <si>
    <t>189,90+294,40</t>
  </si>
  <si>
    <t>162751119</t>
  </si>
  <si>
    <t>Příplatek k vodorovnému přemístění výkopku/sypaniny z horniny třídy těžitelnosti I skupiny 1 až 3 ZKD 1000 m přes 10000 m</t>
  </si>
  <si>
    <t>635948857</t>
  </si>
  <si>
    <t>484,3*2 'Přepočtené koeficientem množství</t>
  </si>
  <si>
    <t>171201221</t>
  </si>
  <si>
    <t>Poplatek za uložení na skládce (skládkovné) zeminy a kamení kód odpadu 17 05 04</t>
  </si>
  <si>
    <t>t</t>
  </si>
  <si>
    <t>1964152403</t>
  </si>
  <si>
    <t>484,3*1,9 'Přepočtené koeficientem množství</t>
  </si>
  <si>
    <t>171251201</t>
  </si>
  <si>
    <t>Uložení sypaniny na skládky nebo meziskládky</t>
  </si>
  <si>
    <t>245821666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</si>
</sst>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60" customHeight="1">
      <c r="B23" s="21"/>
      <c r="C23" s="22"/>
      <c r="D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02_25b-05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Grasmanka - Jičina, ř. km 5,485 - 6,200, odtěžení nánosů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22. 5. 2025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'00 - Ostatní a vedlejší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'00 - Ostatní a vedlejší n...'!P123</f>
        <v>0</v>
      </c>
      <c r="AV95" s="128">
        <f>'00 - Ostatní a vedlejší n...'!J33</f>
        <v>0</v>
      </c>
      <c r="AW95" s="128">
        <f>'00 - Ostatní a vedlejší n...'!J34</f>
        <v>0</v>
      </c>
      <c r="AX95" s="128">
        <f>'00 - Ostatní a vedlejší n...'!J35</f>
        <v>0</v>
      </c>
      <c r="AY95" s="128">
        <f>'00 - Ostatní a vedlejší n...'!J36</f>
        <v>0</v>
      </c>
      <c r="AZ95" s="128">
        <f>'00 - Ostatní a vedlejší n...'!F33</f>
        <v>0</v>
      </c>
      <c r="BA95" s="128">
        <f>'00 - Ostatní a vedlejší n...'!F34</f>
        <v>0</v>
      </c>
      <c r="BB95" s="128">
        <f>'00 - Ostatní a vedlejší n...'!F35</f>
        <v>0</v>
      </c>
      <c r="BC95" s="128">
        <f>'00 - Ostatní a vedlejší n...'!F36</f>
        <v>0</v>
      </c>
      <c r="BD95" s="130">
        <f>'00 - Ostatní a vedlejší n...'!F37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'01 - Architektonicko-stav...'!J30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32">
        <v>0</v>
      </c>
      <c r="AT96" s="133">
        <f>ROUND(SUM(AV96:AW96),2)</f>
        <v>0</v>
      </c>
      <c r="AU96" s="134">
        <f>'01 - Architektonicko-stav...'!P118</f>
        <v>0</v>
      </c>
      <c r="AV96" s="133">
        <f>'01 - Architektonicko-stav...'!J33</f>
        <v>0</v>
      </c>
      <c r="AW96" s="133">
        <f>'01 - Architektonicko-stav...'!J34</f>
        <v>0</v>
      </c>
      <c r="AX96" s="133">
        <f>'01 - Architektonicko-stav...'!J35</f>
        <v>0</v>
      </c>
      <c r="AY96" s="133">
        <f>'01 - Architektonicko-stav...'!J36</f>
        <v>0</v>
      </c>
      <c r="AZ96" s="133">
        <f>'01 - Architektonicko-stav...'!F33</f>
        <v>0</v>
      </c>
      <c r="BA96" s="133">
        <f>'01 - Architektonicko-stav...'!F34</f>
        <v>0</v>
      </c>
      <c r="BB96" s="133">
        <f>'01 - Architektonicko-stav...'!F35</f>
        <v>0</v>
      </c>
      <c r="BC96" s="133">
        <f>'01 - Architektonicko-stav...'!F36</f>
        <v>0</v>
      </c>
      <c r="BD96" s="135">
        <f>'01 - Architektonicko-stav...'!F37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mjnudpqJwzjVXXH0Jm6UxPgwner2DC4FZT7t9t32zRPFw67u37EQhKv6dEW1Zf3+WPjt3uM4WuUV8acOjm3mUw==" hashValue="FJyP/MFFzKZxVKO8lSgB+0syN7sigBAL4zucAFe3mpcfXvl8TRgA3k5BC6Tx5aEHhtgwXsmHXH8YU2o6XOzkVA==" algorithmName="SHA-512" password="C09D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Ostatní a vedlejší n...'!C2" display="/"/>
    <hyperlink ref="A96" location="'01 - Architektonicko-st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Grasmanka - Jičina, ř. km 5,485 - 6,200, odtěžení nánosů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ROUND((SUM(BE123:BE148)),  2)</f>
        <v>0</v>
      </c>
      <c r="G33" s="38"/>
      <c r="H33" s="38"/>
      <c r="I33" s="155">
        <v>0.20999999999999999</v>
      </c>
      <c r="J33" s="154">
        <f>ROUND(((SUM(BE123:BE148))*I33),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ROUND((SUM(BF123:BF148)),  2)</f>
        <v>0</v>
      </c>
      <c r="G34" s="38"/>
      <c r="H34" s="38"/>
      <c r="I34" s="155">
        <v>0.12</v>
      </c>
      <c r="J34" s="154">
        <f>ROUND(((SUM(BF123:BF148))*I34),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ROUND((SUM(BH123:BH148)),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Grasmanka - Jičina, ř. km 5,485 - 6,200, odtěžení nánosů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00 - Ostatní a vedlejší náklady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22. 5. 2025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98</v>
      </c>
      <c r="E99" s="182"/>
      <c r="F99" s="182"/>
      <c r="G99" s="182"/>
      <c r="H99" s="182"/>
      <c r="I99" s="182"/>
      <c r="J99" s="183">
        <f>J132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J146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Grasmanka - Jičina, ř. km 5,485 - 6,200, odtěžení nánosů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00 - Ostatní a vedlejší náklady stavby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22. 5. 2025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104</v>
      </c>
      <c r="D122" s="194" t="s">
        <v>59</v>
      </c>
      <c r="E122" s="194" t="s">
        <v>55</v>
      </c>
      <c r="F122" s="194" t="s">
        <v>56</v>
      </c>
      <c r="G122" s="194" t="s">
        <v>105</v>
      </c>
      <c r="H122" s="194" t="s">
        <v>106</v>
      </c>
      <c r="I122" s="194" t="s">
        <v>107</v>
      </c>
      <c r="J122" s="195" t="s">
        <v>93</v>
      </c>
      <c r="K122" s="196" t="s">
        <v>108</v>
      </c>
      <c r="L122" s="197"/>
      <c r="M122" s="100" t="s">
        <v>1</v>
      </c>
      <c r="N122" s="101" t="s">
        <v>38</v>
      </c>
      <c r="O122" s="101" t="s">
        <v>109</v>
      </c>
      <c r="P122" s="101" t="s">
        <v>110</v>
      </c>
      <c r="Q122" s="101" t="s">
        <v>111</v>
      </c>
      <c r="R122" s="101" t="s">
        <v>112</v>
      </c>
      <c r="S122" s="101" t="s">
        <v>113</v>
      </c>
      <c r="T122" s="102" t="s">
        <v>114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115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P124+P132</f>
        <v>0</v>
      </c>
      <c r="Q123" s="104"/>
      <c r="R123" s="200">
        <f>R124+R132</f>
        <v>0</v>
      </c>
      <c r="S123" s="104"/>
      <c r="T123" s="201">
        <f>T124+T132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95</v>
      </c>
      <c r="BK123" s="202">
        <f>BK124+BK132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116</v>
      </c>
      <c r="F124" s="206" t="s">
        <v>117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</f>
        <v>0</v>
      </c>
      <c r="Q124" s="211"/>
      <c r="R124" s="212">
        <f>R125</f>
        <v>0</v>
      </c>
      <c r="S124" s="211"/>
      <c r="T124" s="21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82</v>
      </c>
      <c r="AT124" s="215" t="s">
        <v>73</v>
      </c>
      <c r="AU124" s="215" t="s">
        <v>74</v>
      </c>
      <c r="AY124" s="214" t="s">
        <v>118</v>
      </c>
      <c r="BK124" s="216">
        <f>BK125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119</v>
      </c>
      <c r="F125" s="217" t="s">
        <v>120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SUM(P126:P131)</f>
        <v>0</v>
      </c>
      <c r="Q125" s="211"/>
      <c r="R125" s="212">
        <f>SUM(R126:R131)</f>
        <v>0</v>
      </c>
      <c r="S125" s="211"/>
      <c r="T125" s="213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82</v>
      </c>
      <c r="AT125" s="215" t="s">
        <v>73</v>
      </c>
      <c r="AU125" s="215" t="s">
        <v>82</v>
      </c>
      <c r="AY125" s="214" t="s">
        <v>118</v>
      </c>
      <c r="BK125" s="216">
        <f>SUM(BK126:BK131)</f>
        <v>0</v>
      </c>
    </row>
    <row r="126" s="2" customFormat="1" ht="16.5" customHeight="1">
      <c r="A126" s="38"/>
      <c r="B126" s="39"/>
      <c r="C126" s="219" t="s">
        <v>82</v>
      </c>
      <c r="D126" s="219" t="s">
        <v>121</v>
      </c>
      <c r="E126" s="220" t="s">
        <v>122</v>
      </c>
      <c r="F126" s="221" t="s">
        <v>123</v>
      </c>
      <c r="G126" s="222" t="s">
        <v>124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125</v>
      </c>
      <c r="AT126" s="231" t="s">
        <v>121</v>
      </c>
      <c r="AU126" s="231" t="s">
        <v>84</v>
      </c>
      <c r="AY126" s="17" t="s">
        <v>118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125</v>
      </c>
      <c r="BM126" s="231" t="s">
        <v>126</v>
      </c>
    </row>
    <row r="127" s="2" customFormat="1" ht="21.75" customHeight="1">
      <c r="A127" s="38"/>
      <c r="B127" s="39"/>
      <c r="C127" s="219" t="s">
        <v>84</v>
      </c>
      <c r="D127" s="219" t="s">
        <v>121</v>
      </c>
      <c r="E127" s="220" t="s">
        <v>127</v>
      </c>
      <c r="F127" s="221" t="s">
        <v>128</v>
      </c>
      <c r="G127" s="222" t="s">
        <v>124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39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125</v>
      </c>
      <c r="AT127" s="231" t="s">
        <v>121</v>
      </c>
      <c r="AU127" s="231" t="s">
        <v>84</v>
      </c>
      <c r="AY127" s="17" t="s">
        <v>118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82</v>
      </c>
      <c r="BK127" s="232">
        <f>ROUND(I127*H127,2)</f>
        <v>0</v>
      </c>
      <c r="BL127" s="17" t="s">
        <v>125</v>
      </c>
      <c r="BM127" s="231" t="s">
        <v>129</v>
      </c>
    </row>
    <row r="128" s="2" customFormat="1" ht="44.25" customHeight="1">
      <c r="A128" s="38"/>
      <c r="B128" s="39"/>
      <c r="C128" s="219" t="s">
        <v>130</v>
      </c>
      <c r="D128" s="219" t="s">
        <v>121</v>
      </c>
      <c r="E128" s="220" t="s">
        <v>131</v>
      </c>
      <c r="F128" s="221" t="s">
        <v>132</v>
      </c>
      <c r="G128" s="222" t="s">
        <v>133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39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125</v>
      </c>
      <c r="AT128" s="231" t="s">
        <v>121</v>
      </c>
      <c r="AU128" s="231" t="s">
        <v>84</v>
      </c>
      <c r="AY128" s="17" t="s">
        <v>118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82</v>
      </c>
      <c r="BK128" s="232">
        <f>ROUND(I128*H128,2)</f>
        <v>0</v>
      </c>
      <c r="BL128" s="17" t="s">
        <v>125</v>
      </c>
      <c r="BM128" s="231" t="s">
        <v>134</v>
      </c>
    </row>
    <row r="129" s="2" customFormat="1">
      <c r="A129" s="38"/>
      <c r="B129" s="39"/>
      <c r="C129" s="40"/>
      <c r="D129" s="233" t="s">
        <v>135</v>
      </c>
      <c r="E129" s="40"/>
      <c r="F129" s="234" t="s">
        <v>136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84</v>
      </c>
    </row>
    <row r="130" s="2" customFormat="1" ht="16.5" customHeight="1">
      <c r="A130" s="38"/>
      <c r="B130" s="39"/>
      <c r="C130" s="219" t="s">
        <v>125</v>
      </c>
      <c r="D130" s="219" t="s">
        <v>121</v>
      </c>
      <c r="E130" s="220" t="s">
        <v>137</v>
      </c>
      <c r="F130" s="221" t="s">
        <v>138</v>
      </c>
      <c r="G130" s="222" t="s">
        <v>139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125</v>
      </c>
      <c r="AT130" s="231" t="s">
        <v>121</v>
      </c>
      <c r="AU130" s="231" t="s">
        <v>84</v>
      </c>
      <c r="AY130" s="17" t="s">
        <v>118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125</v>
      </c>
      <c r="BM130" s="231" t="s">
        <v>140</v>
      </c>
    </row>
    <row r="131" s="2" customFormat="1">
      <c r="A131" s="38"/>
      <c r="B131" s="39"/>
      <c r="C131" s="40"/>
      <c r="D131" s="233" t="s">
        <v>135</v>
      </c>
      <c r="E131" s="40"/>
      <c r="F131" s="234" t="s">
        <v>141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84</v>
      </c>
    </row>
    <row r="132" s="12" customFormat="1" ht="25.92" customHeight="1">
      <c r="A132" s="12"/>
      <c r="B132" s="203"/>
      <c r="C132" s="204"/>
      <c r="D132" s="205" t="s">
        <v>73</v>
      </c>
      <c r="E132" s="206" t="s">
        <v>142</v>
      </c>
      <c r="F132" s="206" t="s">
        <v>143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P133+P136+P145+P146</f>
        <v>0</v>
      </c>
      <c r="Q132" s="211"/>
      <c r="R132" s="212">
        <f>R133+R136+R145+R146</f>
        <v>0</v>
      </c>
      <c r="S132" s="211"/>
      <c r="T132" s="213">
        <f>T133+T136+T145+T146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144</v>
      </c>
      <c r="AT132" s="215" t="s">
        <v>73</v>
      </c>
      <c r="AU132" s="215" t="s">
        <v>74</v>
      </c>
      <c r="AY132" s="214" t="s">
        <v>118</v>
      </c>
      <c r="BK132" s="216">
        <f>BK133+BK136+BK145+BK146</f>
        <v>0</v>
      </c>
    </row>
    <row r="133" s="12" customFormat="1" ht="22.8" customHeight="1">
      <c r="A133" s="12"/>
      <c r="B133" s="203"/>
      <c r="C133" s="204"/>
      <c r="D133" s="205" t="s">
        <v>73</v>
      </c>
      <c r="E133" s="217" t="s">
        <v>145</v>
      </c>
      <c r="F133" s="217" t="s">
        <v>146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SUM(P134:P135)</f>
        <v>0</v>
      </c>
      <c r="Q133" s="211"/>
      <c r="R133" s="212">
        <f>SUM(R134:R135)</f>
        <v>0</v>
      </c>
      <c r="S133" s="211"/>
      <c r="T133" s="21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144</v>
      </c>
      <c r="AT133" s="215" t="s">
        <v>73</v>
      </c>
      <c r="AU133" s="215" t="s">
        <v>82</v>
      </c>
      <c r="AY133" s="214" t="s">
        <v>118</v>
      </c>
      <c r="BK133" s="216">
        <f>SUM(BK134:BK135)</f>
        <v>0</v>
      </c>
    </row>
    <row r="134" s="2" customFormat="1" ht="16.5" customHeight="1">
      <c r="A134" s="38"/>
      <c r="B134" s="39"/>
      <c r="C134" s="219" t="s">
        <v>144</v>
      </c>
      <c r="D134" s="219" t="s">
        <v>121</v>
      </c>
      <c r="E134" s="220" t="s">
        <v>147</v>
      </c>
      <c r="F134" s="221" t="s">
        <v>148</v>
      </c>
      <c r="G134" s="222" t="s">
        <v>139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125</v>
      </c>
      <c r="AT134" s="231" t="s">
        <v>121</v>
      </c>
      <c r="AU134" s="231" t="s">
        <v>84</v>
      </c>
      <c r="AY134" s="17" t="s">
        <v>118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125</v>
      </c>
      <c r="BM134" s="231" t="s">
        <v>149</v>
      </c>
    </row>
    <row r="135" s="2" customFormat="1">
      <c r="A135" s="38"/>
      <c r="B135" s="39"/>
      <c r="C135" s="40"/>
      <c r="D135" s="233" t="s">
        <v>135</v>
      </c>
      <c r="E135" s="40"/>
      <c r="F135" s="234" t="s">
        <v>150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84</v>
      </c>
    </row>
    <row r="136" s="12" customFormat="1" ht="22.8" customHeight="1">
      <c r="A136" s="12"/>
      <c r="B136" s="203"/>
      <c r="C136" s="204"/>
      <c r="D136" s="205" t="s">
        <v>73</v>
      </c>
      <c r="E136" s="217" t="s">
        <v>151</v>
      </c>
      <c r="F136" s="217" t="s">
        <v>152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SUM(P137:P144)</f>
        <v>0</v>
      </c>
      <c r="Q136" s="211"/>
      <c r="R136" s="212">
        <f>SUM(R137:R144)</f>
        <v>0</v>
      </c>
      <c r="S136" s="211"/>
      <c r="T136" s="213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144</v>
      </c>
      <c r="AT136" s="215" t="s">
        <v>73</v>
      </c>
      <c r="AU136" s="215" t="s">
        <v>82</v>
      </c>
      <c r="AY136" s="214" t="s">
        <v>118</v>
      </c>
      <c r="BK136" s="216">
        <f>SUM(BK137:BK144)</f>
        <v>0</v>
      </c>
    </row>
    <row r="137" s="2" customFormat="1" ht="16.5" customHeight="1">
      <c r="A137" s="38"/>
      <c r="B137" s="39"/>
      <c r="C137" s="219" t="s">
        <v>153</v>
      </c>
      <c r="D137" s="219" t="s">
        <v>121</v>
      </c>
      <c r="E137" s="220" t="s">
        <v>154</v>
      </c>
      <c r="F137" s="221" t="s">
        <v>155</v>
      </c>
      <c r="G137" s="222" t="s">
        <v>133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125</v>
      </c>
      <c r="AT137" s="231" t="s">
        <v>121</v>
      </c>
      <c r="AU137" s="231" t="s">
        <v>84</v>
      </c>
      <c r="AY137" s="17" t="s">
        <v>118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125</v>
      </c>
      <c r="BM137" s="231" t="s">
        <v>156</v>
      </c>
    </row>
    <row r="138" s="2" customFormat="1">
      <c r="A138" s="38"/>
      <c r="B138" s="39"/>
      <c r="C138" s="40"/>
      <c r="D138" s="233" t="s">
        <v>135</v>
      </c>
      <c r="E138" s="40"/>
      <c r="F138" s="234" t="s">
        <v>157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84</v>
      </c>
    </row>
    <row r="139" s="2" customFormat="1" ht="16.5" customHeight="1">
      <c r="A139" s="38"/>
      <c r="B139" s="39"/>
      <c r="C139" s="219" t="s">
        <v>158</v>
      </c>
      <c r="D139" s="219" t="s">
        <v>121</v>
      </c>
      <c r="E139" s="220" t="s">
        <v>159</v>
      </c>
      <c r="F139" s="221" t="s">
        <v>160</v>
      </c>
      <c r="G139" s="222" t="s">
        <v>133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39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125</v>
      </c>
      <c r="AT139" s="231" t="s">
        <v>121</v>
      </c>
      <c r="AU139" s="231" t="s">
        <v>84</v>
      </c>
      <c r="AY139" s="17" t="s">
        <v>118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125</v>
      </c>
      <c r="BM139" s="231" t="s">
        <v>161</v>
      </c>
    </row>
    <row r="140" s="2" customFormat="1">
      <c r="A140" s="38"/>
      <c r="B140" s="39"/>
      <c r="C140" s="40"/>
      <c r="D140" s="233" t="s">
        <v>135</v>
      </c>
      <c r="E140" s="40"/>
      <c r="F140" s="234" t="s">
        <v>162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84</v>
      </c>
    </row>
    <row r="141" s="2" customFormat="1" ht="16.5" customHeight="1">
      <c r="A141" s="38"/>
      <c r="B141" s="39"/>
      <c r="C141" s="219" t="s">
        <v>163</v>
      </c>
      <c r="D141" s="219" t="s">
        <v>121</v>
      </c>
      <c r="E141" s="220" t="s">
        <v>164</v>
      </c>
      <c r="F141" s="221" t="s">
        <v>165</v>
      </c>
      <c r="G141" s="222" t="s">
        <v>133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125</v>
      </c>
      <c r="AT141" s="231" t="s">
        <v>121</v>
      </c>
      <c r="AU141" s="231" t="s">
        <v>84</v>
      </c>
      <c r="AY141" s="17" t="s">
        <v>118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125</v>
      </c>
      <c r="BM141" s="231" t="s">
        <v>166</v>
      </c>
    </row>
    <row r="142" s="2" customFormat="1">
      <c r="A142" s="38"/>
      <c r="B142" s="39"/>
      <c r="C142" s="40"/>
      <c r="D142" s="233" t="s">
        <v>135</v>
      </c>
      <c r="E142" s="40"/>
      <c r="F142" s="234" t="s">
        <v>167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84</v>
      </c>
    </row>
    <row r="143" s="2" customFormat="1" ht="24.15" customHeight="1">
      <c r="A143" s="38"/>
      <c r="B143" s="39"/>
      <c r="C143" s="219" t="s">
        <v>168</v>
      </c>
      <c r="D143" s="219" t="s">
        <v>121</v>
      </c>
      <c r="E143" s="220" t="s">
        <v>169</v>
      </c>
      <c r="F143" s="221" t="s">
        <v>170</v>
      </c>
      <c r="G143" s="222" t="s">
        <v>124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125</v>
      </c>
      <c r="AT143" s="231" t="s">
        <v>121</v>
      </c>
      <c r="AU143" s="231" t="s">
        <v>84</v>
      </c>
      <c r="AY143" s="17" t="s">
        <v>118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125</v>
      </c>
      <c r="BM143" s="231" t="s">
        <v>171</v>
      </c>
    </row>
    <row r="144" s="2" customFormat="1" ht="16.5" customHeight="1">
      <c r="A144" s="38"/>
      <c r="B144" s="39"/>
      <c r="C144" s="219" t="s">
        <v>172</v>
      </c>
      <c r="D144" s="219" t="s">
        <v>121</v>
      </c>
      <c r="E144" s="220" t="s">
        <v>173</v>
      </c>
      <c r="F144" s="221" t="s">
        <v>174</v>
      </c>
      <c r="G144" s="222" t="s">
        <v>124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39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125</v>
      </c>
      <c r="AT144" s="231" t="s">
        <v>121</v>
      </c>
      <c r="AU144" s="231" t="s">
        <v>84</v>
      </c>
      <c r="AY144" s="17" t="s">
        <v>118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82</v>
      </c>
      <c r="BK144" s="232">
        <f>ROUND(I144*H144,2)</f>
        <v>0</v>
      </c>
      <c r="BL144" s="17" t="s">
        <v>125</v>
      </c>
      <c r="BM144" s="231" t="s">
        <v>175</v>
      </c>
    </row>
    <row r="145" s="12" customFormat="1" ht="22.8" customHeight="1">
      <c r="A145" s="12"/>
      <c r="B145" s="203"/>
      <c r="C145" s="204"/>
      <c r="D145" s="205" t="s">
        <v>73</v>
      </c>
      <c r="E145" s="217" t="s">
        <v>176</v>
      </c>
      <c r="F145" s="217" t="s">
        <v>177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v>0</v>
      </c>
      <c r="Q145" s="211"/>
      <c r="R145" s="212">
        <v>0</v>
      </c>
      <c r="S145" s="211"/>
      <c r="T145" s="213"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144</v>
      </c>
      <c r="AT145" s="215" t="s">
        <v>73</v>
      </c>
      <c r="AU145" s="215" t="s">
        <v>82</v>
      </c>
      <c r="AY145" s="214" t="s">
        <v>118</v>
      </c>
      <c r="BK145" s="216">
        <v>0</v>
      </c>
    </row>
    <row r="146" s="12" customFormat="1" ht="22.8" customHeight="1">
      <c r="A146" s="12"/>
      <c r="B146" s="203"/>
      <c r="C146" s="204"/>
      <c r="D146" s="205" t="s">
        <v>73</v>
      </c>
      <c r="E146" s="217" t="s">
        <v>178</v>
      </c>
      <c r="F146" s="217" t="s">
        <v>179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SUM(P147:P148)</f>
        <v>0</v>
      </c>
      <c r="Q146" s="211"/>
      <c r="R146" s="212">
        <f>SUM(R147:R148)</f>
        <v>0</v>
      </c>
      <c r="S146" s="211"/>
      <c r="T146" s="21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144</v>
      </c>
      <c r="AT146" s="215" t="s">
        <v>73</v>
      </c>
      <c r="AU146" s="215" t="s">
        <v>82</v>
      </c>
      <c r="AY146" s="214" t="s">
        <v>118</v>
      </c>
      <c r="BK146" s="216">
        <f>SUM(BK147:BK148)</f>
        <v>0</v>
      </c>
    </row>
    <row r="147" s="2" customFormat="1" ht="16.5" customHeight="1">
      <c r="A147" s="38"/>
      <c r="B147" s="39"/>
      <c r="C147" s="219" t="s">
        <v>180</v>
      </c>
      <c r="D147" s="219" t="s">
        <v>121</v>
      </c>
      <c r="E147" s="220" t="s">
        <v>181</v>
      </c>
      <c r="F147" s="221" t="s">
        <v>182</v>
      </c>
      <c r="G147" s="222" t="s">
        <v>139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125</v>
      </c>
      <c r="AT147" s="231" t="s">
        <v>121</v>
      </c>
      <c r="AU147" s="231" t="s">
        <v>84</v>
      </c>
      <c r="AY147" s="17" t="s">
        <v>118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125</v>
      </c>
      <c r="BM147" s="231" t="s">
        <v>183</v>
      </c>
    </row>
    <row r="148" s="2" customFormat="1">
      <c r="A148" s="38"/>
      <c r="B148" s="39"/>
      <c r="C148" s="40"/>
      <c r="D148" s="233" t="s">
        <v>135</v>
      </c>
      <c r="E148" s="40"/>
      <c r="F148" s="234" t="s">
        <v>184</v>
      </c>
      <c r="G148" s="40"/>
      <c r="H148" s="40"/>
      <c r="I148" s="235"/>
      <c r="J148" s="40"/>
      <c r="K148" s="40"/>
      <c r="L148" s="44"/>
      <c r="M148" s="238"/>
      <c r="N148" s="239"/>
      <c r="O148" s="240"/>
      <c r="P148" s="240"/>
      <c r="Q148" s="240"/>
      <c r="R148" s="240"/>
      <c r="S148" s="240"/>
      <c r="T148" s="241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84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o1CDPCzFw5TJTy9i8NEI1iLBQmijilOZXXALd7TyqjXyhwT+201ipa1tFuI7Qlgbrlmrm+VSPzwkYwsZE6n7ZA==" hashValue="CP9HZuznoW024VGU+4tJ6Fbn8BNzLHbUE6/gv/UpVh8vC0jR4o4WQVezhQyAhly6Nwcq+ZJDGhtEDgto+FKnHw==" algorithmName="SHA-512" password="C09D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Grasmanka - Jičina, ř. km 5,485 - 6,200, odtěžení nánosů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186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ROUND((SUM(BE118:BE197)),  2)</f>
        <v>0</v>
      </c>
      <c r="G33" s="38"/>
      <c r="H33" s="38"/>
      <c r="I33" s="155">
        <v>0.20999999999999999</v>
      </c>
      <c r="J33" s="154">
        <f>ROUND(((SUM(BE118:BE197))*I33),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ROUND((SUM(BF118:BF197)),  2)</f>
        <v>0</v>
      </c>
      <c r="G34" s="38"/>
      <c r="H34" s="38"/>
      <c r="I34" s="155">
        <v>0.12</v>
      </c>
      <c r="J34" s="154">
        <f>ROUND(((SUM(BF118:BF197))*I34),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ROUND((SUM(BG118:BG197)),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ROUND((SUM(BH118:BH197)),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Grasmanka - Jičina, ř. km 5,485 - 6,200, odtěžení nánosů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Architektonicko-stavební řešení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22. 5. 2025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187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188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Grasmanka - Jičina, ř. km 5,485 - 6,200, odtěžení nánosů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89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01 - Architektonicko-stavební řešení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22. 5. 2025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104</v>
      </c>
      <c r="D117" s="194" t="s">
        <v>59</v>
      </c>
      <c r="E117" s="194" t="s">
        <v>55</v>
      </c>
      <c r="F117" s="194" t="s">
        <v>56</v>
      </c>
      <c r="G117" s="194" t="s">
        <v>105</v>
      </c>
      <c r="H117" s="194" t="s">
        <v>106</v>
      </c>
      <c r="I117" s="194" t="s">
        <v>107</v>
      </c>
      <c r="J117" s="195" t="s">
        <v>93</v>
      </c>
      <c r="K117" s="196" t="s">
        <v>108</v>
      </c>
      <c r="L117" s="197"/>
      <c r="M117" s="100" t="s">
        <v>1</v>
      </c>
      <c r="N117" s="101" t="s">
        <v>38</v>
      </c>
      <c r="O117" s="101" t="s">
        <v>109</v>
      </c>
      <c r="P117" s="101" t="s">
        <v>110</v>
      </c>
      <c r="Q117" s="101" t="s">
        <v>111</v>
      </c>
      <c r="R117" s="101" t="s">
        <v>112</v>
      </c>
      <c r="S117" s="101" t="s">
        <v>113</v>
      </c>
      <c r="T117" s="102" t="s">
        <v>114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115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95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73</v>
      </c>
      <c r="E119" s="206" t="s">
        <v>189</v>
      </c>
      <c r="F119" s="206" t="s">
        <v>190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82</v>
      </c>
      <c r="AT119" s="215" t="s">
        <v>73</v>
      </c>
      <c r="AU119" s="215" t="s">
        <v>74</v>
      </c>
      <c r="AY119" s="214" t="s">
        <v>118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73</v>
      </c>
      <c r="E120" s="217" t="s">
        <v>82</v>
      </c>
      <c r="F120" s="217" t="s">
        <v>191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SUM(P121:P197)</f>
        <v>0</v>
      </c>
      <c r="Q120" s="211"/>
      <c r="R120" s="212">
        <f>SUM(R121:R197)</f>
        <v>0</v>
      </c>
      <c r="S120" s="211"/>
      <c r="T120" s="213">
        <f>SUM(T121:T197)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82</v>
      </c>
      <c r="AT120" s="215" t="s">
        <v>73</v>
      </c>
      <c r="AU120" s="215" t="s">
        <v>82</v>
      </c>
      <c r="AY120" s="214" t="s">
        <v>118</v>
      </c>
      <c r="BK120" s="216">
        <f>SUM(BK121:BK197)</f>
        <v>0</v>
      </c>
    </row>
    <row r="121" s="2" customFormat="1" ht="33" customHeight="1">
      <c r="A121" s="38"/>
      <c r="B121" s="39"/>
      <c r="C121" s="219" t="s">
        <v>82</v>
      </c>
      <c r="D121" s="219" t="s">
        <v>121</v>
      </c>
      <c r="E121" s="220" t="s">
        <v>192</v>
      </c>
      <c r="F121" s="221" t="s">
        <v>193</v>
      </c>
      <c r="G121" s="222" t="s">
        <v>194</v>
      </c>
      <c r="H121" s="223">
        <v>189.90000000000001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39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125</v>
      </c>
      <c r="AT121" s="231" t="s">
        <v>121</v>
      </c>
      <c r="AU121" s="231" t="s">
        <v>84</v>
      </c>
      <c r="AY121" s="17" t="s">
        <v>118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125</v>
      </c>
      <c r="BM121" s="231" t="s">
        <v>195</v>
      </c>
    </row>
    <row r="122" s="13" customFormat="1">
      <c r="A122" s="13"/>
      <c r="B122" s="242"/>
      <c r="C122" s="243"/>
      <c r="D122" s="233" t="s">
        <v>196</v>
      </c>
      <c r="E122" s="244" t="s">
        <v>1</v>
      </c>
      <c r="F122" s="245" t="s">
        <v>197</v>
      </c>
      <c r="G122" s="243"/>
      <c r="H122" s="244" t="s">
        <v>1</v>
      </c>
      <c r="I122" s="246"/>
      <c r="J122" s="243"/>
      <c r="K122" s="243"/>
      <c r="L122" s="247"/>
      <c r="M122" s="248"/>
      <c r="N122" s="249"/>
      <c r="O122" s="249"/>
      <c r="P122" s="249"/>
      <c r="Q122" s="249"/>
      <c r="R122" s="249"/>
      <c r="S122" s="249"/>
      <c r="T122" s="25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1" t="s">
        <v>196</v>
      </c>
      <c r="AU122" s="251" t="s">
        <v>84</v>
      </c>
      <c r="AV122" s="13" t="s">
        <v>82</v>
      </c>
      <c r="AW122" s="13" t="s">
        <v>30</v>
      </c>
      <c r="AX122" s="13" t="s">
        <v>74</v>
      </c>
      <c r="AY122" s="251" t="s">
        <v>118</v>
      </c>
    </row>
    <row r="123" s="13" customFormat="1">
      <c r="A123" s="13"/>
      <c r="B123" s="242"/>
      <c r="C123" s="243"/>
      <c r="D123" s="233" t="s">
        <v>196</v>
      </c>
      <c r="E123" s="244" t="s">
        <v>1</v>
      </c>
      <c r="F123" s="245" t="s">
        <v>198</v>
      </c>
      <c r="G123" s="243"/>
      <c r="H123" s="244" t="s">
        <v>1</v>
      </c>
      <c r="I123" s="246"/>
      <c r="J123" s="243"/>
      <c r="K123" s="243"/>
      <c r="L123" s="247"/>
      <c r="M123" s="248"/>
      <c r="N123" s="249"/>
      <c r="O123" s="249"/>
      <c r="P123" s="249"/>
      <c r="Q123" s="249"/>
      <c r="R123" s="249"/>
      <c r="S123" s="249"/>
      <c r="T123" s="25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1" t="s">
        <v>196</v>
      </c>
      <c r="AU123" s="251" t="s">
        <v>84</v>
      </c>
      <c r="AV123" s="13" t="s">
        <v>82</v>
      </c>
      <c r="AW123" s="13" t="s">
        <v>30</v>
      </c>
      <c r="AX123" s="13" t="s">
        <v>74</v>
      </c>
      <c r="AY123" s="251" t="s">
        <v>118</v>
      </c>
    </row>
    <row r="124" s="13" customFormat="1">
      <c r="A124" s="13"/>
      <c r="B124" s="242"/>
      <c r="C124" s="243"/>
      <c r="D124" s="233" t="s">
        <v>196</v>
      </c>
      <c r="E124" s="244" t="s">
        <v>1</v>
      </c>
      <c r="F124" s="245" t="s">
        <v>199</v>
      </c>
      <c r="G124" s="243"/>
      <c r="H124" s="244" t="s">
        <v>1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196</v>
      </c>
      <c r="AU124" s="251" t="s">
        <v>84</v>
      </c>
      <c r="AV124" s="13" t="s">
        <v>82</v>
      </c>
      <c r="AW124" s="13" t="s">
        <v>30</v>
      </c>
      <c r="AX124" s="13" t="s">
        <v>74</v>
      </c>
      <c r="AY124" s="251" t="s">
        <v>118</v>
      </c>
    </row>
    <row r="125" s="13" customFormat="1">
      <c r="A125" s="13"/>
      <c r="B125" s="242"/>
      <c r="C125" s="243"/>
      <c r="D125" s="233" t="s">
        <v>196</v>
      </c>
      <c r="E125" s="244" t="s">
        <v>1</v>
      </c>
      <c r="F125" s="245" t="s">
        <v>200</v>
      </c>
      <c r="G125" s="243"/>
      <c r="H125" s="244" t="s">
        <v>1</v>
      </c>
      <c r="I125" s="246"/>
      <c r="J125" s="243"/>
      <c r="K125" s="243"/>
      <c r="L125" s="247"/>
      <c r="M125" s="248"/>
      <c r="N125" s="249"/>
      <c r="O125" s="249"/>
      <c r="P125" s="249"/>
      <c r="Q125" s="249"/>
      <c r="R125" s="249"/>
      <c r="S125" s="249"/>
      <c r="T125" s="25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1" t="s">
        <v>196</v>
      </c>
      <c r="AU125" s="251" t="s">
        <v>84</v>
      </c>
      <c r="AV125" s="13" t="s">
        <v>82</v>
      </c>
      <c r="AW125" s="13" t="s">
        <v>30</v>
      </c>
      <c r="AX125" s="13" t="s">
        <v>74</v>
      </c>
      <c r="AY125" s="251" t="s">
        <v>118</v>
      </c>
    </row>
    <row r="126" s="14" customFormat="1">
      <c r="A126" s="14"/>
      <c r="B126" s="252"/>
      <c r="C126" s="253"/>
      <c r="D126" s="233" t="s">
        <v>196</v>
      </c>
      <c r="E126" s="254" t="s">
        <v>1</v>
      </c>
      <c r="F126" s="255" t="s">
        <v>201</v>
      </c>
      <c r="G126" s="253"/>
      <c r="H126" s="256">
        <v>39.200000000000003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2" t="s">
        <v>196</v>
      </c>
      <c r="AU126" s="262" t="s">
        <v>84</v>
      </c>
      <c r="AV126" s="14" t="s">
        <v>84</v>
      </c>
      <c r="AW126" s="14" t="s">
        <v>30</v>
      </c>
      <c r="AX126" s="14" t="s">
        <v>74</v>
      </c>
      <c r="AY126" s="262" t="s">
        <v>118</v>
      </c>
    </row>
    <row r="127" s="13" customFormat="1">
      <c r="A127" s="13"/>
      <c r="B127" s="242"/>
      <c r="C127" s="243"/>
      <c r="D127" s="233" t="s">
        <v>196</v>
      </c>
      <c r="E127" s="244" t="s">
        <v>1</v>
      </c>
      <c r="F127" s="245" t="s">
        <v>202</v>
      </c>
      <c r="G127" s="243"/>
      <c r="H127" s="244" t="s">
        <v>1</v>
      </c>
      <c r="I127" s="246"/>
      <c r="J127" s="243"/>
      <c r="K127" s="243"/>
      <c r="L127" s="247"/>
      <c r="M127" s="248"/>
      <c r="N127" s="249"/>
      <c r="O127" s="249"/>
      <c r="P127" s="249"/>
      <c r="Q127" s="249"/>
      <c r="R127" s="249"/>
      <c r="S127" s="249"/>
      <c r="T127" s="25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1" t="s">
        <v>196</v>
      </c>
      <c r="AU127" s="251" t="s">
        <v>84</v>
      </c>
      <c r="AV127" s="13" t="s">
        <v>82</v>
      </c>
      <c r="AW127" s="13" t="s">
        <v>30</v>
      </c>
      <c r="AX127" s="13" t="s">
        <v>74</v>
      </c>
      <c r="AY127" s="251" t="s">
        <v>118</v>
      </c>
    </row>
    <row r="128" s="14" customFormat="1">
      <c r="A128" s="14"/>
      <c r="B128" s="252"/>
      <c r="C128" s="253"/>
      <c r="D128" s="233" t="s">
        <v>196</v>
      </c>
      <c r="E128" s="254" t="s">
        <v>1</v>
      </c>
      <c r="F128" s="255" t="s">
        <v>203</v>
      </c>
      <c r="G128" s="253"/>
      <c r="H128" s="256">
        <v>7.2000000000000002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2" t="s">
        <v>196</v>
      </c>
      <c r="AU128" s="262" t="s">
        <v>84</v>
      </c>
      <c r="AV128" s="14" t="s">
        <v>84</v>
      </c>
      <c r="AW128" s="14" t="s">
        <v>30</v>
      </c>
      <c r="AX128" s="14" t="s">
        <v>74</v>
      </c>
      <c r="AY128" s="262" t="s">
        <v>118</v>
      </c>
    </row>
    <row r="129" s="13" customFormat="1">
      <c r="A129" s="13"/>
      <c r="B129" s="242"/>
      <c r="C129" s="243"/>
      <c r="D129" s="233" t="s">
        <v>196</v>
      </c>
      <c r="E129" s="244" t="s">
        <v>1</v>
      </c>
      <c r="F129" s="245" t="s">
        <v>204</v>
      </c>
      <c r="G129" s="243"/>
      <c r="H129" s="244" t="s">
        <v>1</v>
      </c>
      <c r="I129" s="246"/>
      <c r="J129" s="243"/>
      <c r="K129" s="243"/>
      <c r="L129" s="247"/>
      <c r="M129" s="248"/>
      <c r="N129" s="249"/>
      <c r="O129" s="249"/>
      <c r="P129" s="249"/>
      <c r="Q129" s="249"/>
      <c r="R129" s="249"/>
      <c r="S129" s="249"/>
      <c r="T129" s="25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1" t="s">
        <v>196</v>
      </c>
      <c r="AU129" s="251" t="s">
        <v>84</v>
      </c>
      <c r="AV129" s="13" t="s">
        <v>82</v>
      </c>
      <c r="AW129" s="13" t="s">
        <v>30</v>
      </c>
      <c r="AX129" s="13" t="s">
        <v>74</v>
      </c>
      <c r="AY129" s="251" t="s">
        <v>118</v>
      </c>
    </row>
    <row r="130" s="14" customFormat="1">
      <c r="A130" s="14"/>
      <c r="B130" s="252"/>
      <c r="C130" s="253"/>
      <c r="D130" s="233" t="s">
        <v>196</v>
      </c>
      <c r="E130" s="254" t="s">
        <v>1</v>
      </c>
      <c r="F130" s="255" t="s">
        <v>205</v>
      </c>
      <c r="G130" s="253"/>
      <c r="H130" s="256">
        <v>51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2" t="s">
        <v>196</v>
      </c>
      <c r="AU130" s="262" t="s">
        <v>84</v>
      </c>
      <c r="AV130" s="14" t="s">
        <v>84</v>
      </c>
      <c r="AW130" s="14" t="s">
        <v>30</v>
      </c>
      <c r="AX130" s="14" t="s">
        <v>74</v>
      </c>
      <c r="AY130" s="262" t="s">
        <v>118</v>
      </c>
    </row>
    <row r="131" s="13" customFormat="1">
      <c r="A131" s="13"/>
      <c r="B131" s="242"/>
      <c r="C131" s="243"/>
      <c r="D131" s="233" t="s">
        <v>196</v>
      </c>
      <c r="E131" s="244" t="s">
        <v>1</v>
      </c>
      <c r="F131" s="245" t="s">
        <v>206</v>
      </c>
      <c r="G131" s="243"/>
      <c r="H131" s="244" t="s">
        <v>1</v>
      </c>
      <c r="I131" s="246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1" t="s">
        <v>196</v>
      </c>
      <c r="AU131" s="251" t="s">
        <v>84</v>
      </c>
      <c r="AV131" s="13" t="s">
        <v>82</v>
      </c>
      <c r="AW131" s="13" t="s">
        <v>30</v>
      </c>
      <c r="AX131" s="13" t="s">
        <v>74</v>
      </c>
      <c r="AY131" s="251" t="s">
        <v>118</v>
      </c>
    </row>
    <row r="132" s="14" customFormat="1">
      <c r="A132" s="14"/>
      <c r="B132" s="252"/>
      <c r="C132" s="253"/>
      <c r="D132" s="233" t="s">
        <v>196</v>
      </c>
      <c r="E132" s="254" t="s">
        <v>1</v>
      </c>
      <c r="F132" s="255" t="s">
        <v>207</v>
      </c>
      <c r="G132" s="253"/>
      <c r="H132" s="256">
        <v>18.399999999999999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2" t="s">
        <v>196</v>
      </c>
      <c r="AU132" s="262" t="s">
        <v>84</v>
      </c>
      <c r="AV132" s="14" t="s">
        <v>84</v>
      </c>
      <c r="AW132" s="14" t="s">
        <v>30</v>
      </c>
      <c r="AX132" s="14" t="s">
        <v>74</v>
      </c>
      <c r="AY132" s="262" t="s">
        <v>118</v>
      </c>
    </row>
    <row r="133" s="13" customFormat="1">
      <c r="A133" s="13"/>
      <c r="B133" s="242"/>
      <c r="C133" s="243"/>
      <c r="D133" s="233" t="s">
        <v>196</v>
      </c>
      <c r="E133" s="244" t="s">
        <v>1</v>
      </c>
      <c r="F133" s="245" t="s">
        <v>208</v>
      </c>
      <c r="G133" s="243"/>
      <c r="H133" s="244" t="s">
        <v>1</v>
      </c>
      <c r="I133" s="246"/>
      <c r="J133" s="243"/>
      <c r="K133" s="243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196</v>
      </c>
      <c r="AU133" s="251" t="s">
        <v>84</v>
      </c>
      <c r="AV133" s="13" t="s">
        <v>82</v>
      </c>
      <c r="AW133" s="13" t="s">
        <v>30</v>
      </c>
      <c r="AX133" s="13" t="s">
        <v>74</v>
      </c>
      <c r="AY133" s="251" t="s">
        <v>118</v>
      </c>
    </row>
    <row r="134" s="14" customFormat="1">
      <c r="A134" s="14"/>
      <c r="B134" s="252"/>
      <c r="C134" s="253"/>
      <c r="D134" s="233" t="s">
        <v>196</v>
      </c>
      <c r="E134" s="254" t="s">
        <v>1</v>
      </c>
      <c r="F134" s="255" t="s">
        <v>209</v>
      </c>
      <c r="G134" s="253"/>
      <c r="H134" s="256">
        <v>0.20000000000000001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2" t="s">
        <v>196</v>
      </c>
      <c r="AU134" s="262" t="s">
        <v>84</v>
      </c>
      <c r="AV134" s="14" t="s">
        <v>84</v>
      </c>
      <c r="AW134" s="14" t="s">
        <v>30</v>
      </c>
      <c r="AX134" s="14" t="s">
        <v>74</v>
      </c>
      <c r="AY134" s="262" t="s">
        <v>118</v>
      </c>
    </row>
    <row r="135" s="13" customFormat="1">
      <c r="A135" s="13"/>
      <c r="B135" s="242"/>
      <c r="C135" s="243"/>
      <c r="D135" s="233" t="s">
        <v>196</v>
      </c>
      <c r="E135" s="244" t="s">
        <v>1</v>
      </c>
      <c r="F135" s="245" t="s">
        <v>210</v>
      </c>
      <c r="G135" s="243"/>
      <c r="H135" s="244" t="s">
        <v>1</v>
      </c>
      <c r="I135" s="246"/>
      <c r="J135" s="243"/>
      <c r="K135" s="243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196</v>
      </c>
      <c r="AU135" s="251" t="s">
        <v>84</v>
      </c>
      <c r="AV135" s="13" t="s">
        <v>82</v>
      </c>
      <c r="AW135" s="13" t="s">
        <v>30</v>
      </c>
      <c r="AX135" s="13" t="s">
        <v>74</v>
      </c>
      <c r="AY135" s="251" t="s">
        <v>118</v>
      </c>
    </row>
    <row r="136" s="14" customFormat="1">
      <c r="A136" s="14"/>
      <c r="B136" s="252"/>
      <c r="C136" s="253"/>
      <c r="D136" s="233" t="s">
        <v>196</v>
      </c>
      <c r="E136" s="254" t="s">
        <v>1</v>
      </c>
      <c r="F136" s="255" t="s">
        <v>211</v>
      </c>
      <c r="G136" s="253"/>
      <c r="H136" s="256">
        <v>57.5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196</v>
      </c>
      <c r="AU136" s="262" t="s">
        <v>84</v>
      </c>
      <c r="AV136" s="14" t="s">
        <v>84</v>
      </c>
      <c r="AW136" s="14" t="s">
        <v>30</v>
      </c>
      <c r="AX136" s="14" t="s">
        <v>74</v>
      </c>
      <c r="AY136" s="262" t="s">
        <v>118</v>
      </c>
    </row>
    <row r="137" s="13" customFormat="1">
      <c r="A137" s="13"/>
      <c r="B137" s="242"/>
      <c r="C137" s="243"/>
      <c r="D137" s="233" t="s">
        <v>196</v>
      </c>
      <c r="E137" s="244" t="s">
        <v>1</v>
      </c>
      <c r="F137" s="245" t="s">
        <v>212</v>
      </c>
      <c r="G137" s="243"/>
      <c r="H137" s="244" t="s">
        <v>1</v>
      </c>
      <c r="I137" s="246"/>
      <c r="J137" s="243"/>
      <c r="K137" s="243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196</v>
      </c>
      <c r="AU137" s="251" t="s">
        <v>84</v>
      </c>
      <c r="AV137" s="13" t="s">
        <v>82</v>
      </c>
      <c r="AW137" s="13" t="s">
        <v>30</v>
      </c>
      <c r="AX137" s="13" t="s">
        <v>74</v>
      </c>
      <c r="AY137" s="251" t="s">
        <v>118</v>
      </c>
    </row>
    <row r="138" s="14" customFormat="1">
      <c r="A138" s="14"/>
      <c r="B138" s="252"/>
      <c r="C138" s="253"/>
      <c r="D138" s="233" t="s">
        <v>196</v>
      </c>
      <c r="E138" s="254" t="s">
        <v>1</v>
      </c>
      <c r="F138" s="255" t="s">
        <v>213</v>
      </c>
      <c r="G138" s="253"/>
      <c r="H138" s="256">
        <v>16.399999999999999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2" t="s">
        <v>196</v>
      </c>
      <c r="AU138" s="262" t="s">
        <v>84</v>
      </c>
      <c r="AV138" s="14" t="s">
        <v>84</v>
      </c>
      <c r="AW138" s="14" t="s">
        <v>30</v>
      </c>
      <c r="AX138" s="14" t="s">
        <v>74</v>
      </c>
      <c r="AY138" s="262" t="s">
        <v>118</v>
      </c>
    </row>
    <row r="139" s="15" customFormat="1">
      <c r="A139" s="15"/>
      <c r="B139" s="263"/>
      <c r="C139" s="264"/>
      <c r="D139" s="233" t="s">
        <v>196</v>
      </c>
      <c r="E139" s="265" t="s">
        <v>1</v>
      </c>
      <c r="F139" s="266" t="s">
        <v>214</v>
      </c>
      <c r="G139" s="264"/>
      <c r="H139" s="267">
        <v>189.90000000000001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3" t="s">
        <v>196</v>
      </c>
      <c r="AU139" s="273" t="s">
        <v>84</v>
      </c>
      <c r="AV139" s="15" t="s">
        <v>125</v>
      </c>
      <c r="AW139" s="15" t="s">
        <v>30</v>
      </c>
      <c r="AX139" s="15" t="s">
        <v>82</v>
      </c>
      <c r="AY139" s="273" t="s">
        <v>118</v>
      </c>
    </row>
    <row r="140" s="2" customFormat="1" ht="33" customHeight="1">
      <c r="A140" s="38"/>
      <c r="B140" s="39"/>
      <c r="C140" s="219" t="s">
        <v>84</v>
      </c>
      <c r="D140" s="219" t="s">
        <v>121</v>
      </c>
      <c r="E140" s="220" t="s">
        <v>215</v>
      </c>
      <c r="F140" s="221" t="s">
        <v>216</v>
      </c>
      <c r="G140" s="222" t="s">
        <v>194</v>
      </c>
      <c r="H140" s="223">
        <v>189.90000000000001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125</v>
      </c>
      <c r="AT140" s="231" t="s">
        <v>121</v>
      </c>
      <c r="AU140" s="231" t="s">
        <v>84</v>
      </c>
      <c r="AY140" s="17" t="s">
        <v>118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82</v>
      </c>
      <c r="BK140" s="232">
        <f>ROUND(I140*H140,2)</f>
        <v>0</v>
      </c>
      <c r="BL140" s="17" t="s">
        <v>125</v>
      </c>
      <c r="BM140" s="231" t="s">
        <v>217</v>
      </c>
    </row>
    <row r="141" s="2" customFormat="1" ht="24.15" customHeight="1">
      <c r="A141" s="38"/>
      <c r="B141" s="39"/>
      <c r="C141" s="219" t="s">
        <v>130</v>
      </c>
      <c r="D141" s="219" t="s">
        <v>121</v>
      </c>
      <c r="E141" s="220" t="s">
        <v>218</v>
      </c>
      <c r="F141" s="221" t="s">
        <v>219</v>
      </c>
      <c r="G141" s="222" t="s">
        <v>194</v>
      </c>
      <c r="H141" s="223">
        <v>294.39999999999998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125</v>
      </c>
      <c r="AT141" s="231" t="s">
        <v>121</v>
      </c>
      <c r="AU141" s="231" t="s">
        <v>84</v>
      </c>
      <c r="AY141" s="17" t="s">
        <v>118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125</v>
      </c>
      <c r="BM141" s="231" t="s">
        <v>220</v>
      </c>
    </row>
    <row r="142" s="13" customFormat="1">
      <c r="A142" s="13"/>
      <c r="B142" s="242"/>
      <c r="C142" s="243"/>
      <c r="D142" s="233" t="s">
        <v>196</v>
      </c>
      <c r="E142" s="244" t="s">
        <v>1</v>
      </c>
      <c r="F142" s="245" t="s">
        <v>197</v>
      </c>
      <c r="G142" s="243"/>
      <c r="H142" s="244" t="s">
        <v>1</v>
      </c>
      <c r="I142" s="246"/>
      <c r="J142" s="243"/>
      <c r="K142" s="243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196</v>
      </c>
      <c r="AU142" s="251" t="s">
        <v>84</v>
      </c>
      <c r="AV142" s="13" t="s">
        <v>82</v>
      </c>
      <c r="AW142" s="13" t="s">
        <v>30</v>
      </c>
      <c r="AX142" s="13" t="s">
        <v>74</v>
      </c>
      <c r="AY142" s="251" t="s">
        <v>118</v>
      </c>
    </row>
    <row r="143" s="13" customFormat="1">
      <c r="A143" s="13"/>
      <c r="B143" s="242"/>
      <c r="C143" s="243"/>
      <c r="D143" s="233" t="s">
        <v>196</v>
      </c>
      <c r="E143" s="244" t="s">
        <v>1</v>
      </c>
      <c r="F143" s="245" t="s">
        <v>198</v>
      </c>
      <c r="G143" s="243"/>
      <c r="H143" s="244" t="s">
        <v>1</v>
      </c>
      <c r="I143" s="246"/>
      <c r="J143" s="243"/>
      <c r="K143" s="243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196</v>
      </c>
      <c r="AU143" s="251" t="s">
        <v>84</v>
      </c>
      <c r="AV143" s="13" t="s">
        <v>82</v>
      </c>
      <c r="AW143" s="13" t="s">
        <v>30</v>
      </c>
      <c r="AX143" s="13" t="s">
        <v>74</v>
      </c>
      <c r="AY143" s="251" t="s">
        <v>118</v>
      </c>
    </row>
    <row r="144" s="13" customFormat="1">
      <c r="A144" s="13"/>
      <c r="B144" s="242"/>
      <c r="C144" s="243"/>
      <c r="D144" s="233" t="s">
        <v>196</v>
      </c>
      <c r="E144" s="244" t="s">
        <v>1</v>
      </c>
      <c r="F144" s="245" t="s">
        <v>199</v>
      </c>
      <c r="G144" s="243"/>
      <c r="H144" s="244" t="s">
        <v>1</v>
      </c>
      <c r="I144" s="246"/>
      <c r="J144" s="243"/>
      <c r="K144" s="243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196</v>
      </c>
      <c r="AU144" s="251" t="s">
        <v>84</v>
      </c>
      <c r="AV144" s="13" t="s">
        <v>82</v>
      </c>
      <c r="AW144" s="13" t="s">
        <v>30</v>
      </c>
      <c r="AX144" s="13" t="s">
        <v>74</v>
      </c>
      <c r="AY144" s="251" t="s">
        <v>118</v>
      </c>
    </row>
    <row r="145" s="13" customFormat="1">
      <c r="A145" s="13"/>
      <c r="B145" s="242"/>
      <c r="C145" s="243"/>
      <c r="D145" s="233" t="s">
        <v>196</v>
      </c>
      <c r="E145" s="244" t="s">
        <v>1</v>
      </c>
      <c r="F145" s="245" t="s">
        <v>221</v>
      </c>
      <c r="G145" s="243"/>
      <c r="H145" s="244" t="s">
        <v>1</v>
      </c>
      <c r="I145" s="246"/>
      <c r="J145" s="243"/>
      <c r="K145" s="243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196</v>
      </c>
      <c r="AU145" s="251" t="s">
        <v>84</v>
      </c>
      <c r="AV145" s="13" t="s">
        <v>82</v>
      </c>
      <c r="AW145" s="13" t="s">
        <v>30</v>
      </c>
      <c r="AX145" s="13" t="s">
        <v>74</v>
      </c>
      <c r="AY145" s="251" t="s">
        <v>118</v>
      </c>
    </row>
    <row r="146" s="14" customFormat="1">
      <c r="A146" s="14"/>
      <c r="B146" s="252"/>
      <c r="C146" s="253"/>
      <c r="D146" s="233" t="s">
        <v>196</v>
      </c>
      <c r="E146" s="254" t="s">
        <v>1</v>
      </c>
      <c r="F146" s="255" t="s">
        <v>222</v>
      </c>
      <c r="G146" s="253"/>
      <c r="H146" s="256">
        <v>7.0999999999999996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196</v>
      </c>
      <c r="AU146" s="262" t="s">
        <v>84</v>
      </c>
      <c r="AV146" s="14" t="s">
        <v>84</v>
      </c>
      <c r="AW146" s="14" t="s">
        <v>30</v>
      </c>
      <c r="AX146" s="14" t="s">
        <v>74</v>
      </c>
      <c r="AY146" s="262" t="s">
        <v>118</v>
      </c>
    </row>
    <row r="147" s="13" customFormat="1">
      <c r="A147" s="13"/>
      <c r="B147" s="242"/>
      <c r="C147" s="243"/>
      <c r="D147" s="233" t="s">
        <v>196</v>
      </c>
      <c r="E147" s="244" t="s">
        <v>1</v>
      </c>
      <c r="F147" s="245" t="s">
        <v>223</v>
      </c>
      <c r="G147" s="243"/>
      <c r="H147" s="244" t="s">
        <v>1</v>
      </c>
      <c r="I147" s="246"/>
      <c r="J147" s="243"/>
      <c r="K147" s="243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196</v>
      </c>
      <c r="AU147" s="251" t="s">
        <v>84</v>
      </c>
      <c r="AV147" s="13" t="s">
        <v>82</v>
      </c>
      <c r="AW147" s="13" t="s">
        <v>30</v>
      </c>
      <c r="AX147" s="13" t="s">
        <v>74</v>
      </c>
      <c r="AY147" s="251" t="s">
        <v>118</v>
      </c>
    </row>
    <row r="148" s="14" customFormat="1">
      <c r="A148" s="14"/>
      <c r="B148" s="252"/>
      <c r="C148" s="253"/>
      <c r="D148" s="233" t="s">
        <v>196</v>
      </c>
      <c r="E148" s="254" t="s">
        <v>1</v>
      </c>
      <c r="F148" s="255" t="s">
        <v>224</v>
      </c>
      <c r="G148" s="253"/>
      <c r="H148" s="256">
        <v>1.7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2" t="s">
        <v>196</v>
      </c>
      <c r="AU148" s="262" t="s">
        <v>84</v>
      </c>
      <c r="AV148" s="14" t="s">
        <v>84</v>
      </c>
      <c r="AW148" s="14" t="s">
        <v>30</v>
      </c>
      <c r="AX148" s="14" t="s">
        <v>74</v>
      </c>
      <c r="AY148" s="262" t="s">
        <v>118</v>
      </c>
    </row>
    <row r="149" s="13" customFormat="1">
      <c r="A149" s="13"/>
      <c r="B149" s="242"/>
      <c r="C149" s="243"/>
      <c r="D149" s="233" t="s">
        <v>196</v>
      </c>
      <c r="E149" s="244" t="s">
        <v>1</v>
      </c>
      <c r="F149" s="245" t="s">
        <v>225</v>
      </c>
      <c r="G149" s="243"/>
      <c r="H149" s="244" t="s">
        <v>1</v>
      </c>
      <c r="I149" s="246"/>
      <c r="J149" s="243"/>
      <c r="K149" s="243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196</v>
      </c>
      <c r="AU149" s="251" t="s">
        <v>84</v>
      </c>
      <c r="AV149" s="13" t="s">
        <v>82</v>
      </c>
      <c r="AW149" s="13" t="s">
        <v>30</v>
      </c>
      <c r="AX149" s="13" t="s">
        <v>74</v>
      </c>
      <c r="AY149" s="251" t="s">
        <v>118</v>
      </c>
    </row>
    <row r="150" s="14" customFormat="1">
      <c r="A150" s="14"/>
      <c r="B150" s="252"/>
      <c r="C150" s="253"/>
      <c r="D150" s="233" t="s">
        <v>196</v>
      </c>
      <c r="E150" s="254" t="s">
        <v>1</v>
      </c>
      <c r="F150" s="255" t="s">
        <v>226</v>
      </c>
      <c r="G150" s="253"/>
      <c r="H150" s="256">
        <v>1.3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2" t="s">
        <v>196</v>
      </c>
      <c r="AU150" s="262" t="s">
        <v>84</v>
      </c>
      <c r="AV150" s="14" t="s">
        <v>84</v>
      </c>
      <c r="AW150" s="14" t="s">
        <v>30</v>
      </c>
      <c r="AX150" s="14" t="s">
        <v>74</v>
      </c>
      <c r="AY150" s="262" t="s">
        <v>118</v>
      </c>
    </row>
    <row r="151" s="13" customFormat="1">
      <c r="A151" s="13"/>
      <c r="B151" s="242"/>
      <c r="C151" s="243"/>
      <c r="D151" s="233" t="s">
        <v>196</v>
      </c>
      <c r="E151" s="244" t="s">
        <v>1</v>
      </c>
      <c r="F151" s="245" t="s">
        <v>227</v>
      </c>
      <c r="G151" s="243"/>
      <c r="H151" s="244" t="s">
        <v>1</v>
      </c>
      <c r="I151" s="246"/>
      <c r="J151" s="243"/>
      <c r="K151" s="243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196</v>
      </c>
      <c r="AU151" s="251" t="s">
        <v>84</v>
      </c>
      <c r="AV151" s="13" t="s">
        <v>82</v>
      </c>
      <c r="AW151" s="13" t="s">
        <v>30</v>
      </c>
      <c r="AX151" s="13" t="s">
        <v>74</v>
      </c>
      <c r="AY151" s="251" t="s">
        <v>118</v>
      </c>
    </row>
    <row r="152" s="14" customFormat="1">
      <c r="A152" s="14"/>
      <c r="B152" s="252"/>
      <c r="C152" s="253"/>
      <c r="D152" s="233" t="s">
        <v>196</v>
      </c>
      <c r="E152" s="254" t="s">
        <v>1</v>
      </c>
      <c r="F152" s="255" t="s">
        <v>228</v>
      </c>
      <c r="G152" s="253"/>
      <c r="H152" s="256">
        <v>1.2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2" t="s">
        <v>196</v>
      </c>
      <c r="AU152" s="262" t="s">
        <v>84</v>
      </c>
      <c r="AV152" s="14" t="s">
        <v>84</v>
      </c>
      <c r="AW152" s="14" t="s">
        <v>30</v>
      </c>
      <c r="AX152" s="14" t="s">
        <v>74</v>
      </c>
      <c r="AY152" s="262" t="s">
        <v>118</v>
      </c>
    </row>
    <row r="153" s="13" customFormat="1">
      <c r="A153" s="13"/>
      <c r="B153" s="242"/>
      <c r="C153" s="243"/>
      <c r="D153" s="233" t="s">
        <v>196</v>
      </c>
      <c r="E153" s="244" t="s">
        <v>1</v>
      </c>
      <c r="F153" s="245" t="s">
        <v>229</v>
      </c>
      <c r="G153" s="243"/>
      <c r="H153" s="244" t="s">
        <v>1</v>
      </c>
      <c r="I153" s="246"/>
      <c r="J153" s="243"/>
      <c r="K153" s="243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196</v>
      </c>
      <c r="AU153" s="251" t="s">
        <v>84</v>
      </c>
      <c r="AV153" s="13" t="s">
        <v>82</v>
      </c>
      <c r="AW153" s="13" t="s">
        <v>30</v>
      </c>
      <c r="AX153" s="13" t="s">
        <v>74</v>
      </c>
      <c r="AY153" s="251" t="s">
        <v>118</v>
      </c>
    </row>
    <row r="154" s="14" customFormat="1">
      <c r="A154" s="14"/>
      <c r="B154" s="252"/>
      <c r="C154" s="253"/>
      <c r="D154" s="233" t="s">
        <v>196</v>
      </c>
      <c r="E154" s="254" t="s">
        <v>1</v>
      </c>
      <c r="F154" s="255" t="s">
        <v>230</v>
      </c>
      <c r="G154" s="253"/>
      <c r="H154" s="256">
        <v>0.10000000000000001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196</v>
      </c>
      <c r="AU154" s="262" t="s">
        <v>84</v>
      </c>
      <c r="AV154" s="14" t="s">
        <v>84</v>
      </c>
      <c r="AW154" s="14" t="s">
        <v>30</v>
      </c>
      <c r="AX154" s="14" t="s">
        <v>74</v>
      </c>
      <c r="AY154" s="262" t="s">
        <v>118</v>
      </c>
    </row>
    <row r="155" s="13" customFormat="1">
      <c r="A155" s="13"/>
      <c r="B155" s="242"/>
      <c r="C155" s="243"/>
      <c r="D155" s="233" t="s">
        <v>196</v>
      </c>
      <c r="E155" s="244" t="s">
        <v>1</v>
      </c>
      <c r="F155" s="245" t="s">
        <v>231</v>
      </c>
      <c r="G155" s="243"/>
      <c r="H155" s="244" t="s">
        <v>1</v>
      </c>
      <c r="I155" s="246"/>
      <c r="J155" s="243"/>
      <c r="K155" s="243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196</v>
      </c>
      <c r="AU155" s="251" t="s">
        <v>84</v>
      </c>
      <c r="AV155" s="13" t="s">
        <v>82</v>
      </c>
      <c r="AW155" s="13" t="s">
        <v>30</v>
      </c>
      <c r="AX155" s="13" t="s">
        <v>74</v>
      </c>
      <c r="AY155" s="251" t="s">
        <v>118</v>
      </c>
    </row>
    <row r="156" s="14" customFormat="1">
      <c r="A156" s="14"/>
      <c r="B156" s="252"/>
      <c r="C156" s="253"/>
      <c r="D156" s="233" t="s">
        <v>196</v>
      </c>
      <c r="E156" s="254" t="s">
        <v>1</v>
      </c>
      <c r="F156" s="255" t="s">
        <v>232</v>
      </c>
      <c r="G156" s="253"/>
      <c r="H156" s="256">
        <v>2.2999999999999998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196</v>
      </c>
      <c r="AU156" s="262" t="s">
        <v>84</v>
      </c>
      <c r="AV156" s="14" t="s">
        <v>84</v>
      </c>
      <c r="AW156" s="14" t="s">
        <v>30</v>
      </c>
      <c r="AX156" s="14" t="s">
        <v>74</v>
      </c>
      <c r="AY156" s="262" t="s">
        <v>118</v>
      </c>
    </row>
    <row r="157" s="13" customFormat="1">
      <c r="A157" s="13"/>
      <c r="B157" s="242"/>
      <c r="C157" s="243"/>
      <c r="D157" s="233" t="s">
        <v>196</v>
      </c>
      <c r="E157" s="244" t="s">
        <v>1</v>
      </c>
      <c r="F157" s="245" t="s">
        <v>233</v>
      </c>
      <c r="G157" s="243"/>
      <c r="H157" s="244" t="s">
        <v>1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196</v>
      </c>
      <c r="AU157" s="251" t="s">
        <v>84</v>
      </c>
      <c r="AV157" s="13" t="s">
        <v>82</v>
      </c>
      <c r="AW157" s="13" t="s">
        <v>30</v>
      </c>
      <c r="AX157" s="13" t="s">
        <v>74</v>
      </c>
      <c r="AY157" s="251" t="s">
        <v>118</v>
      </c>
    </row>
    <row r="158" s="14" customFormat="1">
      <c r="A158" s="14"/>
      <c r="B158" s="252"/>
      <c r="C158" s="253"/>
      <c r="D158" s="233" t="s">
        <v>196</v>
      </c>
      <c r="E158" s="254" t="s">
        <v>1</v>
      </c>
      <c r="F158" s="255" t="s">
        <v>209</v>
      </c>
      <c r="G158" s="253"/>
      <c r="H158" s="256">
        <v>0.20000000000000001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2" t="s">
        <v>196</v>
      </c>
      <c r="AU158" s="262" t="s">
        <v>84</v>
      </c>
      <c r="AV158" s="14" t="s">
        <v>84</v>
      </c>
      <c r="AW158" s="14" t="s">
        <v>30</v>
      </c>
      <c r="AX158" s="14" t="s">
        <v>74</v>
      </c>
      <c r="AY158" s="262" t="s">
        <v>118</v>
      </c>
    </row>
    <row r="159" s="13" customFormat="1">
      <c r="A159" s="13"/>
      <c r="B159" s="242"/>
      <c r="C159" s="243"/>
      <c r="D159" s="233" t="s">
        <v>196</v>
      </c>
      <c r="E159" s="244" t="s">
        <v>1</v>
      </c>
      <c r="F159" s="245" t="s">
        <v>234</v>
      </c>
      <c r="G159" s="243"/>
      <c r="H159" s="244" t="s">
        <v>1</v>
      </c>
      <c r="I159" s="246"/>
      <c r="J159" s="243"/>
      <c r="K159" s="243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196</v>
      </c>
      <c r="AU159" s="251" t="s">
        <v>84</v>
      </c>
      <c r="AV159" s="13" t="s">
        <v>82</v>
      </c>
      <c r="AW159" s="13" t="s">
        <v>30</v>
      </c>
      <c r="AX159" s="13" t="s">
        <v>74</v>
      </c>
      <c r="AY159" s="251" t="s">
        <v>118</v>
      </c>
    </row>
    <row r="160" s="14" customFormat="1">
      <c r="A160" s="14"/>
      <c r="B160" s="252"/>
      <c r="C160" s="253"/>
      <c r="D160" s="233" t="s">
        <v>196</v>
      </c>
      <c r="E160" s="254" t="s">
        <v>1</v>
      </c>
      <c r="F160" s="255" t="s">
        <v>235</v>
      </c>
      <c r="G160" s="253"/>
      <c r="H160" s="256">
        <v>60.700000000000003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196</v>
      </c>
      <c r="AU160" s="262" t="s">
        <v>84</v>
      </c>
      <c r="AV160" s="14" t="s">
        <v>84</v>
      </c>
      <c r="AW160" s="14" t="s">
        <v>30</v>
      </c>
      <c r="AX160" s="14" t="s">
        <v>74</v>
      </c>
      <c r="AY160" s="262" t="s">
        <v>118</v>
      </c>
    </row>
    <row r="161" s="13" customFormat="1">
      <c r="A161" s="13"/>
      <c r="B161" s="242"/>
      <c r="C161" s="243"/>
      <c r="D161" s="233" t="s">
        <v>196</v>
      </c>
      <c r="E161" s="244" t="s">
        <v>1</v>
      </c>
      <c r="F161" s="245" t="s">
        <v>236</v>
      </c>
      <c r="G161" s="243"/>
      <c r="H161" s="244" t="s">
        <v>1</v>
      </c>
      <c r="I161" s="246"/>
      <c r="J161" s="243"/>
      <c r="K161" s="243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196</v>
      </c>
      <c r="AU161" s="251" t="s">
        <v>84</v>
      </c>
      <c r="AV161" s="13" t="s">
        <v>82</v>
      </c>
      <c r="AW161" s="13" t="s">
        <v>30</v>
      </c>
      <c r="AX161" s="13" t="s">
        <v>74</v>
      </c>
      <c r="AY161" s="251" t="s">
        <v>118</v>
      </c>
    </row>
    <row r="162" s="14" customFormat="1">
      <c r="A162" s="14"/>
      <c r="B162" s="252"/>
      <c r="C162" s="253"/>
      <c r="D162" s="233" t="s">
        <v>196</v>
      </c>
      <c r="E162" s="254" t="s">
        <v>1</v>
      </c>
      <c r="F162" s="255" t="s">
        <v>237</v>
      </c>
      <c r="G162" s="253"/>
      <c r="H162" s="256">
        <v>2.7000000000000002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196</v>
      </c>
      <c r="AU162" s="262" t="s">
        <v>84</v>
      </c>
      <c r="AV162" s="14" t="s">
        <v>84</v>
      </c>
      <c r="AW162" s="14" t="s">
        <v>30</v>
      </c>
      <c r="AX162" s="14" t="s">
        <v>74</v>
      </c>
      <c r="AY162" s="262" t="s">
        <v>118</v>
      </c>
    </row>
    <row r="163" s="13" customFormat="1">
      <c r="A163" s="13"/>
      <c r="B163" s="242"/>
      <c r="C163" s="243"/>
      <c r="D163" s="233" t="s">
        <v>196</v>
      </c>
      <c r="E163" s="244" t="s">
        <v>1</v>
      </c>
      <c r="F163" s="245" t="s">
        <v>238</v>
      </c>
      <c r="G163" s="243"/>
      <c r="H163" s="244" t="s">
        <v>1</v>
      </c>
      <c r="I163" s="246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196</v>
      </c>
      <c r="AU163" s="251" t="s">
        <v>84</v>
      </c>
      <c r="AV163" s="13" t="s">
        <v>82</v>
      </c>
      <c r="AW163" s="13" t="s">
        <v>30</v>
      </c>
      <c r="AX163" s="13" t="s">
        <v>74</v>
      </c>
      <c r="AY163" s="251" t="s">
        <v>118</v>
      </c>
    </row>
    <row r="164" s="14" customFormat="1">
      <c r="A164" s="14"/>
      <c r="B164" s="252"/>
      <c r="C164" s="253"/>
      <c r="D164" s="233" t="s">
        <v>196</v>
      </c>
      <c r="E164" s="254" t="s">
        <v>1</v>
      </c>
      <c r="F164" s="255" t="s">
        <v>239</v>
      </c>
      <c r="G164" s="253"/>
      <c r="H164" s="256">
        <v>69.400000000000006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196</v>
      </c>
      <c r="AU164" s="262" t="s">
        <v>84</v>
      </c>
      <c r="AV164" s="14" t="s">
        <v>84</v>
      </c>
      <c r="AW164" s="14" t="s">
        <v>30</v>
      </c>
      <c r="AX164" s="14" t="s">
        <v>74</v>
      </c>
      <c r="AY164" s="262" t="s">
        <v>118</v>
      </c>
    </row>
    <row r="165" s="13" customFormat="1">
      <c r="A165" s="13"/>
      <c r="B165" s="242"/>
      <c r="C165" s="243"/>
      <c r="D165" s="233" t="s">
        <v>196</v>
      </c>
      <c r="E165" s="244" t="s">
        <v>1</v>
      </c>
      <c r="F165" s="245" t="s">
        <v>240</v>
      </c>
      <c r="G165" s="243"/>
      <c r="H165" s="244" t="s">
        <v>1</v>
      </c>
      <c r="I165" s="246"/>
      <c r="J165" s="243"/>
      <c r="K165" s="243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196</v>
      </c>
      <c r="AU165" s="251" t="s">
        <v>84</v>
      </c>
      <c r="AV165" s="13" t="s">
        <v>82</v>
      </c>
      <c r="AW165" s="13" t="s">
        <v>30</v>
      </c>
      <c r="AX165" s="13" t="s">
        <v>74</v>
      </c>
      <c r="AY165" s="251" t="s">
        <v>118</v>
      </c>
    </row>
    <row r="166" s="14" customFormat="1">
      <c r="A166" s="14"/>
      <c r="B166" s="252"/>
      <c r="C166" s="253"/>
      <c r="D166" s="233" t="s">
        <v>196</v>
      </c>
      <c r="E166" s="254" t="s">
        <v>1</v>
      </c>
      <c r="F166" s="255" t="s">
        <v>209</v>
      </c>
      <c r="G166" s="253"/>
      <c r="H166" s="256">
        <v>0.20000000000000001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196</v>
      </c>
      <c r="AU166" s="262" t="s">
        <v>84</v>
      </c>
      <c r="AV166" s="14" t="s">
        <v>84</v>
      </c>
      <c r="AW166" s="14" t="s">
        <v>30</v>
      </c>
      <c r="AX166" s="14" t="s">
        <v>74</v>
      </c>
      <c r="AY166" s="262" t="s">
        <v>118</v>
      </c>
    </row>
    <row r="167" s="13" customFormat="1">
      <c r="A167" s="13"/>
      <c r="B167" s="242"/>
      <c r="C167" s="243"/>
      <c r="D167" s="233" t="s">
        <v>196</v>
      </c>
      <c r="E167" s="244" t="s">
        <v>1</v>
      </c>
      <c r="F167" s="245" t="s">
        <v>241</v>
      </c>
      <c r="G167" s="243"/>
      <c r="H167" s="244" t="s">
        <v>1</v>
      </c>
      <c r="I167" s="246"/>
      <c r="J167" s="243"/>
      <c r="K167" s="243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196</v>
      </c>
      <c r="AU167" s="251" t="s">
        <v>84</v>
      </c>
      <c r="AV167" s="13" t="s">
        <v>82</v>
      </c>
      <c r="AW167" s="13" t="s">
        <v>30</v>
      </c>
      <c r="AX167" s="13" t="s">
        <v>74</v>
      </c>
      <c r="AY167" s="251" t="s">
        <v>118</v>
      </c>
    </row>
    <row r="168" s="14" customFormat="1">
      <c r="A168" s="14"/>
      <c r="B168" s="252"/>
      <c r="C168" s="253"/>
      <c r="D168" s="233" t="s">
        <v>196</v>
      </c>
      <c r="E168" s="254" t="s">
        <v>1</v>
      </c>
      <c r="F168" s="255" t="s">
        <v>242</v>
      </c>
      <c r="G168" s="253"/>
      <c r="H168" s="256">
        <v>2.8999999999999999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196</v>
      </c>
      <c r="AU168" s="262" t="s">
        <v>84</v>
      </c>
      <c r="AV168" s="14" t="s">
        <v>84</v>
      </c>
      <c r="AW168" s="14" t="s">
        <v>30</v>
      </c>
      <c r="AX168" s="14" t="s">
        <v>74</v>
      </c>
      <c r="AY168" s="262" t="s">
        <v>118</v>
      </c>
    </row>
    <row r="169" s="13" customFormat="1">
      <c r="A169" s="13"/>
      <c r="B169" s="242"/>
      <c r="C169" s="243"/>
      <c r="D169" s="233" t="s">
        <v>196</v>
      </c>
      <c r="E169" s="244" t="s">
        <v>1</v>
      </c>
      <c r="F169" s="245" t="s">
        <v>243</v>
      </c>
      <c r="G169" s="243"/>
      <c r="H169" s="244" t="s">
        <v>1</v>
      </c>
      <c r="I169" s="246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196</v>
      </c>
      <c r="AU169" s="251" t="s">
        <v>84</v>
      </c>
      <c r="AV169" s="13" t="s">
        <v>82</v>
      </c>
      <c r="AW169" s="13" t="s">
        <v>30</v>
      </c>
      <c r="AX169" s="13" t="s">
        <v>74</v>
      </c>
      <c r="AY169" s="251" t="s">
        <v>118</v>
      </c>
    </row>
    <row r="170" s="14" customFormat="1">
      <c r="A170" s="14"/>
      <c r="B170" s="252"/>
      <c r="C170" s="253"/>
      <c r="D170" s="233" t="s">
        <v>196</v>
      </c>
      <c r="E170" s="254" t="s">
        <v>1</v>
      </c>
      <c r="F170" s="255" t="s">
        <v>244</v>
      </c>
      <c r="G170" s="253"/>
      <c r="H170" s="256">
        <v>2.3999999999999999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2" t="s">
        <v>196</v>
      </c>
      <c r="AU170" s="262" t="s">
        <v>84</v>
      </c>
      <c r="AV170" s="14" t="s">
        <v>84</v>
      </c>
      <c r="AW170" s="14" t="s">
        <v>30</v>
      </c>
      <c r="AX170" s="14" t="s">
        <v>74</v>
      </c>
      <c r="AY170" s="262" t="s">
        <v>118</v>
      </c>
    </row>
    <row r="171" s="13" customFormat="1">
      <c r="A171" s="13"/>
      <c r="B171" s="242"/>
      <c r="C171" s="243"/>
      <c r="D171" s="233" t="s">
        <v>196</v>
      </c>
      <c r="E171" s="244" t="s">
        <v>1</v>
      </c>
      <c r="F171" s="245" t="s">
        <v>245</v>
      </c>
      <c r="G171" s="243"/>
      <c r="H171" s="244" t="s">
        <v>1</v>
      </c>
      <c r="I171" s="246"/>
      <c r="J171" s="243"/>
      <c r="K171" s="243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196</v>
      </c>
      <c r="AU171" s="251" t="s">
        <v>84</v>
      </c>
      <c r="AV171" s="13" t="s">
        <v>82</v>
      </c>
      <c r="AW171" s="13" t="s">
        <v>30</v>
      </c>
      <c r="AX171" s="13" t="s">
        <v>74</v>
      </c>
      <c r="AY171" s="251" t="s">
        <v>118</v>
      </c>
    </row>
    <row r="172" s="14" customFormat="1">
      <c r="A172" s="14"/>
      <c r="B172" s="252"/>
      <c r="C172" s="253"/>
      <c r="D172" s="233" t="s">
        <v>196</v>
      </c>
      <c r="E172" s="254" t="s">
        <v>1</v>
      </c>
      <c r="F172" s="255" t="s">
        <v>246</v>
      </c>
      <c r="G172" s="253"/>
      <c r="H172" s="256">
        <v>105.5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196</v>
      </c>
      <c r="AU172" s="262" t="s">
        <v>84</v>
      </c>
      <c r="AV172" s="14" t="s">
        <v>84</v>
      </c>
      <c r="AW172" s="14" t="s">
        <v>30</v>
      </c>
      <c r="AX172" s="14" t="s">
        <v>74</v>
      </c>
      <c r="AY172" s="262" t="s">
        <v>118</v>
      </c>
    </row>
    <row r="173" s="13" customFormat="1">
      <c r="A173" s="13"/>
      <c r="B173" s="242"/>
      <c r="C173" s="243"/>
      <c r="D173" s="233" t="s">
        <v>196</v>
      </c>
      <c r="E173" s="244" t="s">
        <v>1</v>
      </c>
      <c r="F173" s="245" t="s">
        <v>247</v>
      </c>
      <c r="G173" s="243"/>
      <c r="H173" s="244" t="s">
        <v>1</v>
      </c>
      <c r="I173" s="246"/>
      <c r="J173" s="243"/>
      <c r="K173" s="243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196</v>
      </c>
      <c r="AU173" s="251" t="s">
        <v>84</v>
      </c>
      <c r="AV173" s="13" t="s">
        <v>82</v>
      </c>
      <c r="AW173" s="13" t="s">
        <v>30</v>
      </c>
      <c r="AX173" s="13" t="s">
        <v>74</v>
      </c>
      <c r="AY173" s="251" t="s">
        <v>118</v>
      </c>
    </row>
    <row r="174" s="14" customFormat="1">
      <c r="A174" s="14"/>
      <c r="B174" s="252"/>
      <c r="C174" s="253"/>
      <c r="D174" s="233" t="s">
        <v>196</v>
      </c>
      <c r="E174" s="254" t="s">
        <v>1</v>
      </c>
      <c r="F174" s="255" t="s">
        <v>248</v>
      </c>
      <c r="G174" s="253"/>
      <c r="H174" s="256">
        <v>0.29999999999999999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196</v>
      </c>
      <c r="AU174" s="262" t="s">
        <v>84</v>
      </c>
      <c r="AV174" s="14" t="s">
        <v>84</v>
      </c>
      <c r="AW174" s="14" t="s">
        <v>30</v>
      </c>
      <c r="AX174" s="14" t="s">
        <v>74</v>
      </c>
      <c r="AY174" s="262" t="s">
        <v>118</v>
      </c>
    </row>
    <row r="175" s="13" customFormat="1">
      <c r="A175" s="13"/>
      <c r="B175" s="242"/>
      <c r="C175" s="243"/>
      <c r="D175" s="233" t="s">
        <v>196</v>
      </c>
      <c r="E175" s="244" t="s">
        <v>1</v>
      </c>
      <c r="F175" s="245" t="s">
        <v>249</v>
      </c>
      <c r="G175" s="243"/>
      <c r="H175" s="244" t="s">
        <v>1</v>
      </c>
      <c r="I175" s="246"/>
      <c r="J175" s="243"/>
      <c r="K175" s="243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196</v>
      </c>
      <c r="AU175" s="251" t="s">
        <v>84</v>
      </c>
      <c r="AV175" s="13" t="s">
        <v>82</v>
      </c>
      <c r="AW175" s="13" t="s">
        <v>30</v>
      </c>
      <c r="AX175" s="13" t="s">
        <v>74</v>
      </c>
      <c r="AY175" s="251" t="s">
        <v>118</v>
      </c>
    </row>
    <row r="176" s="14" customFormat="1">
      <c r="A176" s="14"/>
      <c r="B176" s="252"/>
      <c r="C176" s="253"/>
      <c r="D176" s="233" t="s">
        <v>196</v>
      </c>
      <c r="E176" s="254" t="s">
        <v>1</v>
      </c>
      <c r="F176" s="255" t="s">
        <v>250</v>
      </c>
      <c r="G176" s="253"/>
      <c r="H176" s="256">
        <v>36.399999999999999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196</v>
      </c>
      <c r="AU176" s="262" t="s">
        <v>84</v>
      </c>
      <c r="AV176" s="14" t="s">
        <v>84</v>
      </c>
      <c r="AW176" s="14" t="s">
        <v>30</v>
      </c>
      <c r="AX176" s="14" t="s">
        <v>74</v>
      </c>
      <c r="AY176" s="262" t="s">
        <v>118</v>
      </c>
    </row>
    <row r="177" s="15" customFormat="1">
      <c r="A177" s="15"/>
      <c r="B177" s="263"/>
      <c r="C177" s="264"/>
      <c r="D177" s="233" t="s">
        <v>196</v>
      </c>
      <c r="E177" s="265" t="s">
        <v>1</v>
      </c>
      <c r="F177" s="266" t="s">
        <v>214</v>
      </c>
      <c r="G177" s="264"/>
      <c r="H177" s="267">
        <v>294.39999999999998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3" t="s">
        <v>196</v>
      </c>
      <c r="AU177" s="273" t="s">
        <v>84</v>
      </c>
      <c r="AV177" s="15" t="s">
        <v>125</v>
      </c>
      <c r="AW177" s="15" t="s">
        <v>30</v>
      </c>
      <c r="AX177" s="15" t="s">
        <v>82</v>
      </c>
      <c r="AY177" s="273" t="s">
        <v>118</v>
      </c>
    </row>
    <row r="178" s="2" customFormat="1" ht="24.15" customHeight="1">
      <c r="A178" s="38"/>
      <c r="B178" s="39"/>
      <c r="C178" s="219" t="s">
        <v>125</v>
      </c>
      <c r="D178" s="219" t="s">
        <v>121</v>
      </c>
      <c r="E178" s="220" t="s">
        <v>251</v>
      </c>
      <c r="F178" s="221" t="s">
        <v>252</v>
      </c>
      <c r="G178" s="222" t="s">
        <v>194</v>
      </c>
      <c r="H178" s="223">
        <v>294.39999999999998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125</v>
      </c>
      <c r="AT178" s="231" t="s">
        <v>121</v>
      </c>
      <c r="AU178" s="231" t="s">
        <v>84</v>
      </c>
      <c r="AY178" s="17" t="s">
        <v>118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125</v>
      </c>
      <c r="BM178" s="231" t="s">
        <v>253</v>
      </c>
    </row>
    <row r="179" s="13" customFormat="1">
      <c r="A179" s="13"/>
      <c r="B179" s="242"/>
      <c r="C179" s="243"/>
      <c r="D179" s="233" t="s">
        <v>196</v>
      </c>
      <c r="E179" s="244" t="s">
        <v>1</v>
      </c>
      <c r="F179" s="245" t="s">
        <v>254</v>
      </c>
      <c r="G179" s="243"/>
      <c r="H179" s="244" t="s">
        <v>1</v>
      </c>
      <c r="I179" s="246"/>
      <c r="J179" s="243"/>
      <c r="K179" s="243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196</v>
      </c>
      <c r="AU179" s="251" t="s">
        <v>84</v>
      </c>
      <c r="AV179" s="13" t="s">
        <v>82</v>
      </c>
      <c r="AW179" s="13" t="s">
        <v>30</v>
      </c>
      <c r="AX179" s="13" t="s">
        <v>74</v>
      </c>
      <c r="AY179" s="251" t="s">
        <v>118</v>
      </c>
    </row>
    <row r="180" s="14" customFormat="1">
      <c r="A180" s="14"/>
      <c r="B180" s="252"/>
      <c r="C180" s="253"/>
      <c r="D180" s="233" t="s">
        <v>196</v>
      </c>
      <c r="E180" s="254" t="s">
        <v>1</v>
      </c>
      <c r="F180" s="255" t="s">
        <v>255</v>
      </c>
      <c r="G180" s="253"/>
      <c r="H180" s="256">
        <v>294.39999999999998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2" t="s">
        <v>196</v>
      </c>
      <c r="AU180" s="262" t="s">
        <v>84</v>
      </c>
      <c r="AV180" s="14" t="s">
        <v>84</v>
      </c>
      <c r="AW180" s="14" t="s">
        <v>30</v>
      </c>
      <c r="AX180" s="14" t="s">
        <v>74</v>
      </c>
      <c r="AY180" s="262" t="s">
        <v>118</v>
      </c>
    </row>
    <row r="181" s="15" customFormat="1">
      <c r="A181" s="15"/>
      <c r="B181" s="263"/>
      <c r="C181" s="264"/>
      <c r="D181" s="233" t="s">
        <v>196</v>
      </c>
      <c r="E181" s="265" t="s">
        <v>1</v>
      </c>
      <c r="F181" s="266" t="s">
        <v>214</v>
      </c>
      <c r="G181" s="264"/>
      <c r="H181" s="267">
        <v>294.39999999999998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3" t="s">
        <v>196</v>
      </c>
      <c r="AU181" s="273" t="s">
        <v>84</v>
      </c>
      <c r="AV181" s="15" t="s">
        <v>125</v>
      </c>
      <c r="AW181" s="15" t="s">
        <v>30</v>
      </c>
      <c r="AX181" s="15" t="s">
        <v>82</v>
      </c>
      <c r="AY181" s="273" t="s">
        <v>118</v>
      </c>
    </row>
    <row r="182" s="2" customFormat="1" ht="37.8" customHeight="1">
      <c r="A182" s="38"/>
      <c r="B182" s="39"/>
      <c r="C182" s="219" t="s">
        <v>144</v>
      </c>
      <c r="D182" s="219" t="s">
        <v>121</v>
      </c>
      <c r="E182" s="220" t="s">
        <v>256</v>
      </c>
      <c r="F182" s="221" t="s">
        <v>257</v>
      </c>
      <c r="G182" s="222" t="s">
        <v>194</v>
      </c>
      <c r="H182" s="223">
        <v>294.39999999999998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125</v>
      </c>
      <c r="AT182" s="231" t="s">
        <v>121</v>
      </c>
      <c r="AU182" s="231" t="s">
        <v>84</v>
      </c>
      <c r="AY182" s="17" t="s">
        <v>118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125</v>
      </c>
      <c r="BM182" s="231" t="s">
        <v>258</v>
      </c>
    </row>
    <row r="183" s="2" customFormat="1" ht="37.8" customHeight="1">
      <c r="A183" s="38"/>
      <c r="B183" s="39"/>
      <c r="C183" s="219" t="s">
        <v>153</v>
      </c>
      <c r="D183" s="219" t="s">
        <v>121</v>
      </c>
      <c r="E183" s="220" t="s">
        <v>259</v>
      </c>
      <c r="F183" s="221" t="s">
        <v>260</v>
      </c>
      <c r="G183" s="222" t="s">
        <v>194</v>
      </c>
      <c r="H183" s="223">
        <v>2649.5999999999999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39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125</v>
      </c>
      <c r="AT183" s="231" t="s">
        <v>121</v>
      </c>
      <c r="AU183" s="231" t="s">
        <v>84</v>
      </c>
      <c r="AY183" s="17" t="s">
        <v>118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125</v>
      </c>
      <c r="BM183" s="231" t="s">
        <v>261</v>
      </c>
    </row>
    <row r="184" s="13" customFormat="1">
      <c r="A184" s="13"/>
      <c r="B184" s="242"/>
      <c r="C184" s="243"/>
      <c r="D184" s="233" t="s">
        <v>196</v>
      </c>
      <c r="E184" s="244" t="s">
        <v>1</v>
      </c>
      <c r="F184" s="245" t="s">
        <v>262</v>
      </c>
      <c r="G184" s="243"/>
      <c r="H184" s="244" t="s">
        <v>1</v>
      </c>
      <c r="I184" s="246"/>
      <c r="J184" s="243"/>
      <c r="K184" s="243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196</v>
      </c>
      <c r="AU184" s="251" t="s">
        <v>84</v>
      </c>
      <c r="AV184" s="13" t="s">
        <v>82</v>
      </c>
      <c r="AW184" s="13" t="s">
        <v>30</v>
      </c>
      <c r="AX184" s="13" t="s">
        <v>74</v>
      </c>
      <c r="AY184" s="251" t="s">
        <v>118</v>
      </c>
    </row>
    <row r="185" s="13" customFormat="1">
      <c r="A185" s="13"/>
      <c r="B185" s="242"/>
      <c r="C185" s="243"/>
      <c r="D185" s="233" t="s">
        <v>196</v>
      </c>
      <c r="E185" s="244" t="s">
        <v>1</v>
      </c>
      <c r="F185" s="245" t="s">
        <v>263</v>
      </c>
      <c r="G185" s="243"/>
      <c r="H185" s="244" t="s">
        <v>1</v>
      </c>
      <c r="I185" s="246"/>
      <c r="J185" s="243"/>
      <c r="K185" s="243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196</v>
      </c>
      <c r="AU185" s="251" t="s">
        <v>84</v>
      </c>
      <c r="AV185" s="13" t="s">
        <v>82</v>
      </c>
      <c r="AW185" s="13" t="s">
        <v>30</v>
      </c>
      <c r="AX185" s="13" t="s">
        <v>74</v>
      </c>
      <c r="AY185" s="251" t="s">
        <v>118</v>
      </c>
    </row>
    <row r="186" s="14" customFormat="1">
      <c r="A186" s="14"/>
      <c r="B186" s="252"/>
      <c r="C186" s="253"/>
      <c r="D186" s="233" t="s">
        <v>196</v>
      </c>
      <c r="E186" s="254" t="s">
        <v>1</v>
      </c>
      <c r="F186" s="255" t="s">
        <v>264</v>
      </c>
      <c r="G186" s="253"/>
      <c r="H186" s="256">
        <v>2649.5999999999999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196</v>
      </c>
      <c r="AU186" s="262" t="s">
        <v>84</v>
      </c>
      <c r="AV186" s="14" t="s">
        <v>84</v>
      </c>
      <c r="AW186" s="14" t="s">
        <v>30</v>
      </c>
      <c r="AX186" s="14" t="s">
        <v>74</v>
      </c>
      <c r="AY186" s="262" t="s">
        <v>118</v>
      </c>
    </row>
    <row r="187" s="15" customFormat="1">
      <c r="A187" s="15"/>
      <c r="B187" s="263"/>
      <c r="C187" s="264"/>
      <c r="D187" s="233" t="s">
        <v>196</v>
      </c>
      <c r="E187" s="265" t="s">
        <v>1</v>
      </c>
      <c r="F187" s="266" t="s">
        <v>214</v>
      </c>
      <c r="G187" s="264"/>
      <c r="H187" s="267">
        <v>2649.5999999999999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3" t="s">
        <v>196</v>
      </c>
      <c r="AU187" s="273" t="s">
        <v>84</v>
      </c>
      <c r="AV187" s="15" t="s">
        <v>125</v>
      </c>
      <c r="AW187" s="15" t="s">
        <v>30</v>
      </c>
      <c r="AX187" s="15" t="s">
        <v>82</v>
      </c>
      <c r="AY187" s="273" t="s">
        <v>118</v>
      </c>
    </row>
    <row r="188" s="2" customFormat="1" ht="37.8" customHeight="1">
      <c r="A188" s="38"/>
      <c r="B188" s="39"/>
      <c r="C188" s="219" t="s">
        <v>158</v>
      </c>
      <c r="D188" s="219" t="s">
        <v>121</v>
      </c>
      <c r="E188" s="220" t="s">
        <v>265</v>
      </c>
      <c r="F188" s="221" t="s">
        <v>266</v>
      </c>
      <c r="G188" s="222" t="s">
        <v>194</v>
      </c>
      <c r="H188" s="223">
        <v>484.30000000000001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39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125</v>
      </c>
      <c r="AT188" s="231" t="s">
        <v>121</v>
      </c>
      <c r="AU188" s="231" t="s">
        <v>84</v>
      </c>
      <c r="AY188" s="17" t="s">
        <v>118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125</v>
      </c>
      <c r="BM188" s="231" t="s">
        <v>267</v>
      </c>
    </row>
    <row r="189" s="13" customFormat="1">
      <c r="A189" s="13"/>
      <c r="B189" s="242"/>
      <c r="C189" s="243"/>
      <c r="D189" s="233" t="s">
        <v>196</v>
      </c>
      <c r="E189" s="244" t="s">
        <v>1</v>
      </c>
      <c r="F189" s="245" t="s">
        <v>262</v>
      </c>
      <c r="G189" s="243"/>
      <c r="H189" s="244" t="s">
        <v>1</v>
      </c>
      <c r="I189" s="246"/>
      <c r="J189" s="243"/>
      <c r="K189" s="243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196</v>
      </c>
      <c r="AU189" s="251" t="s">
        <v>84</v>
      </c>
      <c r="AV189" s="13" t="s">
        <v>82</v>
      </c>
      <c r="AW189" s="13" t="s">
        <v>30</v>
      </c>
      <c r="AX189" s="13" t="s">
        <v>74</v>
      </c>
      <c r="AY189" s="251" t="s">
        <v>118</v>
      </c>
    </row>
    <row r="190" s="13" customFormat="1">
      <c r="A190" s="13"/>
      <c r="B190" s="242"/>
      <c r="C190" s="243"/>
      <c r="D190" s="233" t="s">
        <v>196</v>
      </c>
      <c r="E190" s="244" t="s">
        <v>1</v>
      </c>
      <c r="F190" s="245" t="s">
        <v>268</v>
      </c>
      <c r="G190" s="243"/>
      <c r="H190" s="244" t="s">
        <v>1</v>
      </c>
      <c r="I190" s="246"/>
      <c r="J190" s="243"/>
      <c r="K190" s="243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196</v>
      </c>
      <c r="AU190" s="251" t="s">
        <v>84</v>
      </c>
      <c r="AV190" s="13" t="s">
        <v>82</v>
      </c>
      <c r="AW190" s="13" t="s">
        <v>30</v>
      </c>
      <c r="AX190" s="13" t="s">
        <v>74</v>
      </c>
      <c r="AY190" s="251" t="s">
        <v>118</v>
      </c>
    </row>
    <row r="191" s="14" customFormat="1">
      <c r="A191" s="14"/>
      <c r="B191" s="252"/>
      <c r="C191" s="253"/>
      <c r="D191" s="233" t="s">
        <v>196</v>
      </c>
      <c r="E191" s="254" t="s">
        <v>1</v>
      </c>
      <c r="F191" s="255" t="s">
        <v>269</v>
      </c>
      <c r="G191" s="253"/>
      <c r="H191" s="256">
        <v>484.30000000000001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196</v>
      </c>
      <c r="AU191" s="262" t="s">
        <v>84</v>
      </c>
      <c r="AV191" s="14" t="s">
        <v>84</v>
      </c>
      <c r="AW191" s="14" t="s">
        <v>30</v>
      </c>
      <c r="AX191" s="14" t="s">
        <v>74</v>
      </c>
      <c r="AY191" s="262" t="s">
        <v>118</v>
      </c>
    </row>
    <row r="192" s="15" customFormat="1">
      <c r="A192" s="15"/>
      <c r="B192" s="263"/>
      <c r="C192" s="264"/>
      <c r="D192" s="233" t="s">
        <v>196</v>
      </c>
      <c r="E192" s="265" t="s">
        <v>1</v>
      </c>
      <c r="F192" s="266" t="s">
        <v>214</v>
      </c>
      <c r="G192" s="264"/>
      <c r="H192" s="267">
        <v>484.30000000000001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3" t="s">
        <v>196</v>
      </c>
      <c r="AU192" s="273" t="s">
        <v>84</v>
      </c>
      <c r="AV192" s="15" t="s">
        <v>125</v>
      </c>
      <c r="AW192" s="15" t="s">
        <v>30</v>
      </c>
      <c r="AX192" s="15" t="s">
        <v>82</v>
      </c>
      <c r="AY192" s="273" t="s">
        <v>118</v>
      </c>
    </row>
    <row r="193" s="2" customFormat="1" ht="37.8" customHeight="1">
      <c r="A193" s="38"/>
      <c r="B193" s="39"/>
      <c r="C193" s="219" t="s">
        <v>163</v>
      </c>
      <c r="D193" s="219" t="s">
        <v>121</v>
      </c>
      <c r="E193" s="220" t="s">
        <v>270</v>
      </c>
      <c r="F193" s="221" t="s">
        <v>271</v>
      </c>
      <c r="G193" s="222" t="s">
        <v>194</v>
      </c>
      <c r="H193" s="223">
        <v>968.60000000000002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125</v>
      </c>
      <c r="AT193" s="231" t="s">
        <v>121</v>
      </c>
      <c r="AU193" s="231" t="s">
        <v>84</v>
      </c>
      <c r="AY193" s="17" t="s">
        <v>118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125</v>
      </c>
      <c r="BM193" s="231" t="s">
        <v>272</v>
      </c>
    </row>
    <row r="194" s="14" customFormat="1">
      <c r="A194" s="14"/>
      <c r="B194" s="252"/>
      <c r="C194" s="253"/>
      <c r="D194" s="233" t="s">
        <v>196</v>
      </c>
      <c r="E194" s="253"/>
      <c r="F194" s="255" t="s">
        <v>273</v>
      </c>
      <c r="G194" s="253"/>
      <c r="H194" s="256">
        <v>968.60000000000002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196</v>
      </c>
      <c r="AU194" s="262" t="s">
        <v>84</v>
      </c>
      <c r="AV194" s="14" t="s">
        <v>84</v>
      </c>
      <c r="AW194" s="14" t="s">
        <v>4</v>
      </c>
      <c r="AX194" s="14" t="s">
        <v>82</v>
      </c>
      <c r="AY194" s="262" t="s">
        <v>118</v>
      </c>
    </row>
    <row r="195" s="2" customFormat="1" ht="24.15" customHeight="1">
      <c r="A195" s="38"/>
      <c r="B195" s="39"/>
      <c r="C195" s="219" t="s">
        <v>168</v>
      </c>
      <c r="D195" s="219" t="s">
        <v>121</v>
      </c>
      <c r="E195" s="220" t="s">
        <v>274</v>
      </c>
      <c r="F195" s="221" t="s">
        <v>275</v>
      </c>
      <c r="G195" s="222" t="s">
        <v>276</v>
      </c>
      <c r="H195" s="223">
        <v>920.16999999999996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125</v>
      </c>
      <c r="AT195" s="231" t="s">
        <v>121</v>
      </c>
      <c r="AU195" s="231" t="s">
        <v>84</v>
      </c>
      <c r="AY195" s="17" t="s">
        <v>118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125</v>
      </c>
      <c r="BM195" s="231" t="s">
        <v>277</v>
      </c>
    </row>
    <row r="196" s="14" customFormat="1">
      <c r="A196" s="14"/>
      <c r="B196" s="252"/>
      <c r="C196" s="253"/>
      <c r="D196" s="233" t="s">
        <v>196</v>
      </c>
      <c r="E196" s="253"/>
      <c r="F196" s="255" t="s">
        <v>278</v>
      </c>
      <c r="G196" s="253"/>
      <c r="H196" s="256">
        <v>920.16999999999996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2" t="s">
        <v>196</v>
      </c>
      <c r="AU196" s="262" t="s">
        <v>84</v>
      </c>
      <c r="AV196" s="14" t="s">
        <v>84</v>
      </c>
      <c r="AW196" s="14" t="s">
        <v>4</v>
      </c>
      <c r="AX196" s="14" t="s">
        <v>82</v>
      </c>
      <c r="AY196" s="262" t="s">
        <v>118</v>
      </c>
    </row>
    <row r="197" s="2" customFormat="1" ht="16.5" customHeight="1">
      <c r="A197" s="38"/>
      <c r="B197" s="39"/>
      <c r="C197" s="219" t="s">
        <v>172</v>
      </c>
      <c r="D197" s="219" t="s">
        <v>121</v>
      </c>
      <c r="E197" s="220" t="s">
        <v>279</v>
      </c>
      <c r="F197" s="221" t="s">
        <v>280</v>
      </c>
      <c r="G197" s="222" t="s">
        <v>194</v>
      </c>
      <c r="H197" s="223">
        <v>484.30000000000001</v>
      </c>
      <c r="I197" s="224"/>
      <c r="J197" s="225">
        <f>ROUND(I197*H197,2)</f>
        <v>0</v>
      </c>
      <c r="K197" s="226"/>
      <c r="L197" s="44"/>
      <c r="M197" s="274" t="s">
        <v>1</v>
      </c>
      <c r="N197" s="275" t="s">
        <v>39</v>
      </c>
      <c r="O197" s="240"/>
      <c r="P197" s="276">
        <f>O197*H197</f>
        <v>0</v>
      </c>
      <c r="Q197" s="276">
        <v>0</v>
      </c>
      <c r="R197" s="276">
        <f>Q197*H197</f>
        <v>0</v>
      </c>
      <c r="S197" s="276">
        <v>0</v>
      </c>
      <c r="T197" s="27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125</v>
      </c>
      <c r="AT197" s="231" t="s">
        <v>121</v>
      </c>
      <c r="AU197" s="231" t="s">
        <v>84</v>
      </c>
      <c r="AY197" s="17" t="s">
        <v>118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125</v>
      </c>
      <c r="BM197" s="231" t="s">
        <v>281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cr2LEfd/YwlpgZ5Ob+NrZlXmU9f/+RzhIC7Po0lt+/LTNGzpVSPtnkDiZq/vJ/Xh9sNYW854yi1yglgiA3ZcrA==" hashValue="RhRA797/oQDV/ftCcz5T2uVL02Jzy9mjLjkJQXQ2g9u5mMGlVfNnyVLbwa/L5kWelJwt/kI84etO5ljLseSKlw==" algorithmName="SHA-512" password="C09D"/>
  <autoFilter ref="C117:K19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DESKTOP-O9OFJBS\Honova</dc:creator>
  <cp:lastModifiedBy>DESKTOP-O9OFJBS\Honova</cp:lastModifiedBy>
  <dcterms:created xsi:type="dcterms:W3CDTF">2025-05-25T12:42:32Z</dcterms:created>
  <dcterms:modified xsi:type="dcterms:W3CDTF">2025-05-25T12:42:34Z</dcterms:modified>
</cp:coreProperties>
</file>